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035" windowHeight="11400"/>
  </bookViews>
  <sheets>
    <sheet name="ресурсное № 1" sheetId="16" r:id="rId1"/>
  </sheets>
  <definedNames>
    <definedName name="_xlnm.Print_Area" localSheetId="0">'ресурсное № 1'!$A$1:$N$155</definedName>
  </definedNames>
  <calcPr calcId="145621"/>
</workbook>
</file>

<file path=xl/calcChain.xml><?xml version="1.0" encoding="utf-8"?>
<calcChain xmlns="http://schemas.openxmlformats.org/spreadsheetml/2006/main">
  <c r="D55" i="16" l="1"/>
  <c r="D56" i="16"/>
  <c r="D57" i="16"/>
  <c r="D58" i="16"/>
  <c r="D59" i="16"/>
  <c r="D62" i="16"/>
  <c r="D60" i="16"/>
  <c r="D63" i="16"/>
  <c r="D65" i="16"/>
  <c r="D68" i="16"/>
  <c r="D86" i="16"/>
  <c r="D87" i="16"/>
  <c r="D89" i="16"/>
  <c r="D90" i="16"/>
  <c r="D101" i="16"/>
  <c r="D102" i="16"/>
  <c r="D103" i="16"/>
  <c r="D105" i="16"/>
  <c r="I108" i="16" l="1"/>
  <c r="E108" i="16"/>
  <c r="F108" i="16"/>
  <c r="G108" i="16"/>
  <c r="H108" i="16"/>
  <c r="G134" i="16" l="1"/>
  <c r="G109" i="16" l="1"/>
  <c r="H134" i="16" l="1"/>
  <c r="I134" i="16"/>
  <c r="F134" i="16"/>
  <c r="D119" i="16" l="1"/>
  <c r="E134" i="16" l="1"/>
  <c r="D118" i="16"/>
  <c r="F141" i="16" l="1"/>
  <c r="G141" i="16"/>
  <c r="H141" i="16"/>
  <c r="I141" i="16"/>
  <c r="F69" i="16" l="1"/>
  <c r="F150" i="16"/>
  <c r="G150" i="16"/>
  <c r="H150" i="16"/>
  <c r="I150" i="16"/>
  <c r="E150" i="16"/>
  <c r="D146" i="16"/>
  <c r="E109" i="16" l="1"/>
  <c r="I151" i="16" l="1"/>
  <c r="I149" i="16" s="1"/>
  <c r="H151" i="16"/>
  <c r="H149" i="16" s="1"/>
  <c r="G151" i="16"/>
  <c r="G149" i="16" s="1"/>
  <c r="F151" i="16"/>
  <c r="F149" i="16" s="1"/>
  <c r="E151" i="16"/>
  <c r="E149" i="16" s="1"/>
  <c r="D148" i="16"/>
  <c r="D147" i="16"/>
  <c r="D145" i="16"/>
  <c r="D144" i="16"/>
  <c r="D142" i="16"/>
  <c r="E141" i="16"/>
  <c r="D141" i="16" s="1"/>
  <c r="I140" i="16"/>
  <c r="H140" i="16"/>
  <c r="G140" i="16"/>
  <c r="F140" i="16"/>
  <c r="D139" i="16"/>
  <c r="I136" i="16"/>
  <c r="H136" i="16"/>
  <c r="G136" i="16"/>
  <c r="F136" i="16"/>
  <c r="E136" i="16"/>
  <c r="I135" i="16"/>
  <c r="H135" i="16"/>
  <c r="G135" i="16"/>
  <c r="F135" i="16"/>
  <c r="E135" i="16"/>
  <c r="E155" i="16" s="1"/>
  <c r="D132" i="16"/>
  <c r="D130" i="16"/>
  <c r="D128" i="16"/>
  <c r="D127" i="16"/>
  <c r="D125" i="16"/>
  <c r="D123" i="16"/>
  <c r="D121" i="16"/>
  <c r="D120" i="16"/>
  <c r="D116" i="16"/>
  <c r="D115" i="16"/>
  <c r="D114" i="16"/>
  <c r="D112" i="16"/>
  <c r="I109" i="16"/>
  <c r="H109" i="16"/>
  <c r="F109" i="16"/>
  <c r="D100" i="16"/>
  <c r="D99" i="16"/>
  <c r="D98" i="16"/>
  <c r="D97" i="16"/>
  <c r="D96" i="16"/>
  <c r="D95" i="16"/>
  <c r="D94" i="16"/>
  <c r="I93" i="16"/>
  <c r="I107" i="16" s="1"/>
  <c r="H93" i="16"/>
  <c r="H107" i="16" s="1"/>
  <c r="H106" i="16" s="1"/>
  <c r="G93" i="16"/>
  <c r="G107" i="16" s="1"/>
  <c r="G106" i="16" s="1"/>
  <c r="F93" i="16"/>
  <c r="F107" i="16" s="1"/>
  <c r="E93" i="16"/>
  <c r="D92" i="16"/>
  <c r="D108" i="16" s="1"/>
  <c r="D88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E69" i="16"/>
  <c r="I52" i="16"/>
  <c r="H52" i="16"/>
  <c r="H154" i="16" s="1"/>
  <c r="G52" i="16"/>
  <c r="F52" i="16"/>
  <c r="E52" i="16"/>
  <c r="D49" i="16"/>
  <c r="D47" i="16"/>
  <c r="D46" i="16"/>
  <c r="D45" i="16"/>
  <c r="D44" i="16"/>
  <c r="D43" i="16"/>
  <c r="D42" i="16"/>
  <c r="D41" i="16"/>
  <c r="I40" i="16"/>
  <c r="H40" i="16"/>
  <c r="F40" i="16"/>
  <c r="E40" i="16"/>
  <c r="D39" i="16"/>
  <c r="D38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I24" i="16"/>
  <c r="G24" i="16"/>
  <c r="G51" i="16" s="1"/>
  <c r="F24" i="16"/>
  <c r="E24" i="16"/>
  <c r="D23" i="16"/>
  <c r="D21" i="16"/>
  <c r="D19" i="16"/>
  <c r="D18" i="16"/>
  <c r="D17" i="16"/>
  <c r="E107" i="16" l="1"/>
  <c r="D107" i="16" s="1"/>
  <c r="D106" i="16" s="1"/>
  <c r="D69" i="16"/>
  <c r="F51" i="16"/>
  <c r="F153" i="16" s="1"/>
  <c r="E51" i="16"/>
  <c r="E153" i="16" s="1"/>
  <c r="G153" i="16"/>
  <c r="I106" i="16"/>
  <c r="I154" i="16"/>
  <c r="I133" i="16"/>
  <c r="H51" i="16"/>
  <c r="H50" i="16" s="1"/>
  <c r="I51" i="16"/>
  <c r="I153" i="16" s="1"/>
  <c r="D40" i="16"/>
  <c r="F106" i="16"/>
  <c r="D109" i="16"/>
  <c r="H155" i="16"/>
  <c r="D136" i="16"/>
  <c r="G155" i="16"/>
  <c r="D52" i="16"/>
  <c r="E154" i="16"/>
  <c r="E133" i="16"/>
  <c r="D134" i="16"/>
  <c r="H133" i="16"/>
  <c r="D151" i="16"/>
  <c r="D24" i="16"/>
  <c r="F154" i="16"/>
  <c r="I155" i="16"/>
  <c r="E140" i="16"/>
  <c r="G154" i="16"/>
  <c r="D93" i="16"/>
  <c r="G133" i="16"/>
  <c r="F133" i="16"/>
  <c r="D140" i="16"/>
  <c r="E106" i="16"/>
  <c r="F50" i="16"/>
  <c r="G50" i="16"/>
  <c r="D150" i="16"/>
  <c r="F155" i="16"/>
  <c r="D135" i="16"/>
  <c r="I152" i="16" l="1"/>
  <c r="H153" i="16"/>
  <c r="H152" i="16" s="1"/>
  <c r="G152" i="16"/>
  <c r="I50" i="16"/>
  <c r="D155" i="16"/>
  <c r="D154" i="16"/>
  <c r="D133" i="16"/>
  <c r="E152" i="16"/>
  <c r="E50" i="16"/>
  <c r="D149" i="16"/>
  <c r="D51" i="16"/>
  <c r="D50" i="16" s="1"/>
  <c r="F152" i="16"/>
  <c r="D153" i="16" l="1"/>
  <c r="D152" i="16" s="1"/>
</calcChain>
</file>

<file path=xl/sharedStrings.xml><?xml version="1.0" encoding="utf-8"?>
<sst xmlns="http://schemas.openxmlformats.org/spreadsheetml/2006/main" count="425" uniqueCount="165">
  <si>
    <t xml:space="preserve">Приложение № 3 </t>
  </si>
  <si>
    <t xml:space="preserve">Мероприятия </t>
  </si>
  <si>
    <t>Срок исполнения мероприятия</t>
  </si>
  <si>
    <t>Источник ресурсного обеспечения</t>
  </si>
  <si>
    <t>Всего (тыс.руб.)</t>
  </si>
  <si>
    <t>Объем финансового обеспечения (тыс. руб.), срок исполнения по годам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</si>
  <si>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</si>
  <si>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КБ</t>
  </si>
  <si>
    <t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</t>
  </si>
  <si>
    <t>Присмотр и уход за детьми в муниципальных дошкольных образовательных учреждениях, реализующих образовательную программу дошкольного образования</t>
  </si>
  <si>
    <t>ИТОГО</t>
  </si>
  <si>
    <t>Субвенции на реализацию дошкольного, общего и дополнительного образования в муниципальных общеобразовательных организациях по основным общеобразовательным программам</t>
  </si>
  <si>
    <t>Субвенции на организацию и обеспечение оздоровления и отдыха детей</t>
  </si>
  <si>
    <t>5. Отдельные мероприятия программы</t>
  </si>
  <si>
    <t>Руководство и управление в сфере установленных функций органов местного самоуправления</t>
  </si>
  <si>
    <t>Расходы на содержание и обеспечение деятельности (оказание услуг, выполнение работ) муниципальных учреждений</t>
  </si>
  <si>
    <t>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</si>
  <si>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ВСЕГО 5. Отдельные мероприятия программы</t>
  </si>
  <si>
    <t>ВСЕГО по Программе</t>
  </si>
  <si>
    <t>Ответственный за выполнение мероприятия подпрограммы</t>
  </si>
  <si>
    <t>Реализация образовательных программ дошкольного образования</t>
  </si>
  <si>
    <t>Питание и содержание детей в дошкольных образовательных учреждениях</t>
  </si>
  <si>
    <t>Итого</t>
  </si>
  <si>
    <t>Реализация образовательных программ начального, общего,основного общего и среднего образования</t>
  </si>
  <si>
    <t>Укрепление материально-технической базы образовательных учреждений</t>
  </si>
  <si>
    <t>Реализация дополнительных общеобразовательных программ и обеспечение условий их предоставления</t>
  </si>
  <si>
    <t>Организация и обеспечение отдыха и занятости детей и подростков</t>
  </si>
  <si>
    <t>Мероприятия по организации отдыха, оздоровления и занятости детей в каникулярное время</t>
  </si>
  <si>
    <t>Создание условий для развития и самореализации одаренных детей</t>
  </si>
  <si>
    <t xml:space="preserve"> администрации Пограничного муниципального</t>
  </si>
  <si>
    <t>Присмотр и уход за детьми в муниципальных образовательных учреждениях</t>
  </si>
  <si>
    <t>Мероприятия по обеспечению безопасности в муниципальных учреждениях</t>
  </si>
  <si>
    <t>Укрепление материально-технической базы дошкольных образовательных учреждений</t>
  </si>
  <si>
    <t>Предоставление субсидий бюджетным учреждениям на иные цели</t>
  </si>
  <si>
    <t xml:space="preserve">Мероприятия по выявлению и развитию одарённых детей </t>
  </si>
  <si>
    <t>Научно- методические, организационно - педагогические мероприятия</t>
  </si>
  <si>
    <t>Мероприятия, направленные на военно - патриотическое воспитание детей и молодёжи</t>
  </si>
  <si>
    <t xml:space="preserve"> Организация работы военно-патриотического клуба "Гродековец,военно - полевые сборы школьников ( питание)</t>
  </si>
  <si>
    <t>100000-30786,03</t>
  </si>
  <si>
    <t xml:space="preserve"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работ). </t>
  </si>
  <si>
    <t>Мероприятия по проведению ремонтных работ, систем жизнеобеспечения</t>
  </si>
  <si>
    <t>кб</t>
  </si>
  <si>
    <t>188,88+23,6 псд</t>
  </si>
  <si>
    <t>мб 611 59440,58-128,44( мол.сп.)</t>
  </si>
  <si>
    <t>льгота 5-11</t>
  </si>
  <si>
    <t>Меры социальной поддержки педагогическим работникам муниципальных образовательных организаций</t>
  </si>
  <si>
    <t>14+1</t>
  </si>
  <si>
    <t>00028 софин.</t>
  </si>
  <si>
    <t>2016г.-183,5,   2017г.-1716,68,   2018г.-1850,46,  2019 - 105,6-спорт.21,3=</t>
  </si>
  <si>
    <t>Центр 60, СОШ № 1 60- кит.дети. 2019 -центр 94,0 китайцы 72 сош № 1</t>
  </si>
  <si>
    <t>1% спорт.зал Жариково софин.</t>
  </si>
  <si>
    <t>ФБ</t>
  </si>
  <si>
    <t>4 учр.*120,0 ( К.А.В.) - ДОУ № 1,2,3,4</t>
  </si>
  <si>
    <t>2020 год</t>
  </si>
  <si>
    <t>00017+00028  2020 - 70,0 ДОУ № 3- псд. + Текущий все</t>
  </si>
  <si>
    <t>Субсидии на благоустройство территорий муниципальных образовательныхорганизаций, оказывающих услуги дошкольного образования, в части установки ограждения территорий по периметру</t>
  </si>
  <si>
    <t>к муниципальной программе «Развитие образования Пограничного муниципального округа» на 2020 - 2024 годы", утвержденной постановлением</t>
  </si>
  <si>
    <t>Ресурсное обеспечение реализации муниципальной программы "Развитие образования Пограничного муниципального округа" на 2020-2024 годы</t>
  </si>
  <si>
    <t>2020-2024 годы</t>
  </si>
  <si>
    <t>Субсидии на капитальный ремонт или монтаж автомотическо пожарной сигнализации муниципальных образовательных организаций, оказывающих услуги дошкольного образования</t>
  </si>
  <si>
    <t>МБДОУ«Детский сад № 3 " Ручеёк" общеразвивающего вида Пограничного муниципального района»/Пограничный район, п.Пограничный (10 окон)</t>
  </si>
  <si>
    <t xml:space="preserve"> Благоустройство территорий муниципальных образовательныхорганизаций, оказывающих услуги дошкольного образования, в части установки ограждения территорий по периметру (софинансирование) - МБДОУ " Детский сад № 4 " Солнышко",МБДОУ " Детский сад № 2",МБДОУ " Детский сад № 3 "Ручеёк"</t>
  </si>
  <si>
    <t xml:space="preserve">МБДОУ«Детский сад № 4 " Солнышко" общеразвивающего вида Пограничного муниципального района»/Пограничный район, п.Пограничный </t>
  </si>
  <si>
    <t>МБДОУ«Детский сад  " Светлячок" общеразвивающего вида Пограничного муниципального района»/Пограничный район, с. Барано -Оренбургское</t>
  </si>
  <si>
    <t>МБДОУ«Детский сад № 1 общеразвивающего вида Пограничного муниципального района»/Пограничный район, п.Пограничный (2020-кровля, 97 окон)</t>
  </si>
  <si>
    <t>МБДОУ «Детский сад № 2 общеразвивающего вида Пограничного муниципального района»/Пограничный район, п.Пограничный (2020- кровля)</t>
  </si>
  <si>
    <t>Капитальный ремонт или монтаж автоматической системы пожарной сигнализации  (софинансирование), итого, в т.ч.</t>
  </si>
  <si>
    <t xml:space="preserve">МБДОУ«Детский сад № 3 " Ручеёк" общеразвивающего вида Пограничного муниципального района»/Пограничный район, п.Пограничный </t>
  </si>
  <si>
    <t xml:space="preserve">МБДОУ «Детский сад № 2 общеразвивающего вида Пограничного муниципального района»/Пограничный район, п.Пограничный </t>
  </si>
  <si>
    <t>+</t>
  </si>
  <si>
    <t xml:space="preserve"> Филиал МБОУ " Жариковская СОШ ПМР" в с. Богуславка </t>
  </si>
  <si>
    <t>МБДОУ «Детский сад № 2 общеразвивающего вида Пограничного муниципального района»/Пограничный район, п.Пограничный - кап.ремонт инженерных сетей</t>
  </si>
  <si>
    <t>МБДОУ«Детский сад № 3 " Ручеёк" общеразвивающего вида Пограничного муниципального района»/Пограничный район, п.Пограничный- кап.ремонт  кровли</t>
  </si>
  <si>
    <t>мб</t>
  </si>
  <si>
    <t>Научно-методические, организационно-педагогические мероприятия</t>
  </si>
  <si>
    <t>26000*3%</t>
  </si>
  <si>
    <t>Нестеровку д сад оставила - на экономию</t>
  </si>
  <si>
    <t>Бюджет ПМО</t>
  </si>
  <si>
    <t>2021- Богуславка - 3% от 1000=30,0. 2022 - Жариково 3% от 1500=45,0</t>
  </si>
  <si>
    <t>фасад 1500*3%</t>
  </si>
  <si>
    <t>6000 *3% =180</t>
  </si>
  <si>
    <t>3000 *3%=</t>
  </si>
  <si>
    <t xml:space="preserve">Проведение капитального, текущего ремонта зданий, ремонт систем жизнеобеспечения,  проверка достоверности определения сметной стоимости объектов,разработка псд, инженерно - техническое обследование объектов. </t>
  </si>
  <si>
    <t>Проведение капитального, текущего ремонта зданий,благоустройство территорий,проверка достоверности определения сметной стоимости объекта,разработка проектно - сметной документации для софинансирования кап.ремонта объектов</t>
  </si>
  <si>
    <t>Субсидии на капитальный ремонт зданий, в части ремонта кровли, замены окон, ремонта инженерных систем зданий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зданий, прогулочных площадок и т.д.</t>
  </si>
  <si>
    <t xml:space="preserve"> Капитальный ремонт зданий, в части ремонта кровли, замены окон, ремонта инженерных сетей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зданий, прогулочных площадок и т.д. ( софинансирование) </t>
  </si>
  <si>
    <t>Субсидии на капитальный ремонт зданий, в части ремонта кровли, замены окон, ремонта инженерных систем зданий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 и т.д.</t>
  </si>
  <si>
    <t xml:space="preserve"> Капитальный ремонт зданий, в части ремонта кровли, замены окон, ремонта инженерных сетей (отопление, водопотребление, водоотведение), благоустройство объектов, в части: асфальтирования территории,укладка тротуарной плитки, ремонта фасада зданий и т.д. ( софинансирование)  ИТОГО, в том числе: </t>
  </si>
  <si>
    <t>Предоставление субсидий бюджетным учреждениям на иные цели: приобретение мебели, технологического оборудования в столовые, особо ценного имущества,приобретение запасных частей для автотранспорта, посуды,спец.одежды,поверка приборов учёта тепловой энергии, спец.оценка словий труда,экспертиза перспективного 10-го меню и т.д.</t>
  </si>
  <si>
    <t>Субвенция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</si>
  <si>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 xml:space="preserve"> Обеспечение доступа к объектам социальной инфраструктуры инвалидов</t>
  </si>
  <si>
    <t>Мероприятия, направленные на обеспечение доступа к объектам образовательных организаций - установка пандуса</t>
  </si>
  <si>
    <t>127280,18+512,88(ГИА)</t>
  </si>
  <si>
    <t>Отдел  образования Администрации ПМО МКУ «ЦОД МОУ ПМР»,образовательные организации</t>
  </si>
  <si>
    <t>Отдел образования Администрации ПМО, Администрация Пограничного муниципального округа</t>
  </si>
  <si>
    <t xml:space="preserve">Федеральный проект  " Учитель будущего" </t>
  </si>
  <si>
    <t>Федеральный проект " Учитель будущего"</t>
  </si>
  <si>
    <t>Подпрограмма 1. "Развитие системы дошкольного образования Пограничного муниципального округа"</t>
  </si>
  <si>
    <t xml:space="preserve">Подпрограмма 3. "Развитие системы дополнительного образования, отдыха, оздоровления и занятости детей и подростков Пограничного муниципального округа" </t>
  </si>
  <si>
    <t>Подпрограмма 2. "Развитие системы общего образования Пограничного муниципального округа"</t>
  </si>
  <si>
    <t>ВСЕГО Подпрограмма 1. "Развитие системы дошкольного образования Пограничного муниципального округа"</t>
  </si>
  <si>
    <t>ВСЕГО Подпрограмма 2. "Развитие системы общего образования Пограничного муниципального округа"</t>
  </si>
  <si>
    <t>ВСЕГО Подпрограмма 3. "Развитие системы дополнительного образования, отдыха, оздоровления и занятости детей и подростков Пограничного муниципального округа"</t>
  </si>
  <si>
    <t>Подпрограмма 4. "Одаренные дети "</t>
  </si>
  <si>
    <t xml:space="preserve">ВСЕГО Подпрограмма 4. «Одаренные дети » </t>
  </si>
  <si>
    <t>01+14</t>
  </si>
  <si>
    <t>Мероприятия по обеспечению безопасности:приобретение рециркуляторов, дозаторов, установка системы видеорегистрации по периметру территорий (зданий), освещение территории, лабораторные испытания электрооборудования, экспертиза деревянных конструкций, обработка деревянных конструкций,приобретение (перезарядка) огнетушителей,утилизация опасных отходов, паспорта на отходы 1-4 кл.,паспорта электробезопасности, ремонт,установка системы АПС,вывод систем на пульт управления диспетчера,установка противопожарных дверей, прочие  мероприятия по обеспечению безопасности)</t>
  </si>
  <si>
    <t>Отдел  образования Администрации ПМО МКУ «ЦОД МОО ПМО»,образовательные организации</t>
  </si>
  <si>
    <t xml:space="preserve">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зала) 2021 г.- МБОУ " Жариковская СОШ ПМР", с. Нестеровка, 2022 - с. Богуславка,2023 г.- МБОУ " Баран. - Оренб. СОШ ПМР" ( софинансирование).</t>
  </si>
  <si>
    <t>Выполнение проектных работ по объекту " Проектирование школы на 650 мест п.Пограничный"</t>
  </si>
  <si>
    <t xml:space="preserve">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направленностей. МБОУ ДО" ЦДО ПМО"
</t>
  </si>
  <si>
    <t xml:space="preserve"> МКУ «ЦОД МОО ПМО»</t>
  </si>
  <si>
    <t>МБОУ " ПСОШ № 2 ПМО"</t>
  </si>
  <si>
    <t>МБОУ " ПСОШ № 1 ПМО"</t>
  </si>
  <si>
    <t xml:space="preserve"> МБОУ " Сергеевская СОШ ПМО"</t>
  </si>
  <si>
    <t xml:space="preserve"> МБОУ " Жариковская СОШ ПМО" в с. Жариково (школа, детский сад)</t>
  </si>
  <si>
    <t xml:space="preserve"> МБОУ " Барано - Оренбургская СОШ ПМО"</t>
  </si>
  <si>
    <t xml:space="preserve"> Филиал МБОУ " Жариковская СОШ ПМО" в с. Нестеровка (два объекта)</t>
  </si>
  <si>
    <t>Капитальный ремонт и благоустройство территории: МБОУ "ПСОШ № 2 СОШ ПМО"</t>
  </si>
  <si>
    <t>Капитальный ремонт кровли: МБОУ "ПСОШ № 2 СОШ ПМО", ул. Орлова,8а</t>
  </si>
  <si>
    <t>Капитальный ремонт инженерных сетей: МБОУ "ПСОШ № 2 СОШ ПМО"</t>
  </si>
  <si>
    <t>Капитальный ремонт и благоустройство территории: МБОУ " Жариковская СОШ СОШ ПМО", с. Жариково</t>
  </si>
  <si>
    <t>Капитальный ремонт кровли здания д/сад: МБОУ " Жариковская СОШ СОШ ПМО", с. Жариково</t>
  </si>
  <si>
    <t>Капитальный ремонт фасада зданий: МБОУ " Жариковская СОШ СОШ ПМО", с. Жариково</t>
  </si>
  <si>
    <t xml:space="preserve">Капитальный ремонт в части замены 21 окна: МБОУ " ПСОШ № 1 ПМО"  </t>
  </si>
  <si>
    <t>Капитальный ремонт инженерных сетей МБОУ " Жариковская СОШ ПМО", с. Богуславка</t>
  </si>
  <si>
    <t>Капитальный ремонт инженерных сетей МБОУ " Сергеевская СОШ ПМО"</t>
  </si>
  <si>
    <t>Капитальный ремонт инженерных сетей МБОУ " ПСОШ № 1 ПМО"</t>
  </si>
  <si>
    <t>Капитальный ремонт инженерных сетей МБОУ " Жариковская СОШ ПМО", с. Жариково</t>
  </si>
  <si>
    <t>Субвенции на обеспечение горячим питанием детей обучающихся, получающих начальное общее образование в муниципальных общеобразовательных учреждениях</t>
  </si>
  <si>
    <t>Капитальный ремонт или монтаж автоматической системы пожарной сигнализации : 2020 -МБДОУ " Детский сад № 1"- 331,50, 2021- МБДОУ " Детский сад " Светлячок" - 175,00</t>
  </si>
  <si>
    <t>МБ 00017+00028 без S</t>
  </si>
  <si>
    <t>МБДОУ«Детский сад № 4 " Солнышко" общеразвивающего вида Пограничного муниципального района»/Пограничный район, п.Пограничный  - кап.ремонт АПС, инженерных сетей</t>
  </si>
  <si>
    <t>Капитальный ремонт инженерных сетей,фасада зданий,АПС : МБОУ " Барано -Оренбургская СОШ ПМО"</t>
  </si>
  <si>
    <t>Проведение капитального ремонта спортивного зала 2021 -  МБОУ " Жариковская СОШ ПМР", с. Нестеровка, 2022 - МБОУ " Барано -Оренбургская СОШ ПМО"</t>
  </si>
  <si>
    <t>Региональный проект " Успех каждого ребёнка"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</si>
  <si>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 : приобретение средств  обучения  и воспитания  в целях создания  новых мест на базе МБОУ ДО" ЦДО ПМО". Набор  для конструирования  робототехники  начального уровня, стол для сборки  роботов.   (софинансирование)</t>
  </si>
  <si>
    <t>2021-2024 годы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</si>
  <si>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зала, приобретение спортивного оборудования и инвентаря ) МБОУ " Жариковская СОШ ПМР", с. Нестеровка, МБОУ " Жариковская СОШ ПМР", с. Богуславка, МБОУ " Баран. - Оренб. СОШ ПМР".</t>
  </si>
  <si>
    <t>пфдо</t>
  </si>
  <si>
    <t>Внедрение целевой модели развития региональной системы дополнительного образования детей и эфективного внедрения персонифицированного дополнительного образования детей на территории Пограничного муниципального округа</t>
  </si>
  <si>
    <t>Создание рабочих мест для методистов (орг.техника, программное обеспечение)</t>
  </si>
  <si>
    <t xml:space="preserve">Обеспечение сертификатов дополнительного образования в статусе сертификатов персонифицированного финансирования </t>
  </si>
  <si>
    <t>Сборы - 112,8, Гродековец - 87,8</t>
  </si>
  <si>
    <t xml:space="preserve">Субсидии на капитальный  муниципальных зданий общеобразовательных организаций (капитальный ремонт или монтаж автомотическо пожарной сигнализации, капитальный ремонт и благоустройство территорий) </t>
  </si>
  <si>
    <t>Ограждение территорий общеобразовательных учреждений: 2020 - МБОУ " ПСОШ № 2", 2022 - Филиал МБОУ " Жариковская СОШ ПМО" в с. Богуславка (софин.)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</si>
  <si>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( капитальный ремонт спортивного зала, приобретение спортивного оборудования и инвентаря ) 2021 - МБОУ " Жариковская СОШ ПМО",  с. Нестеровка, 2022 -   МБОУ " Баран. - Оренб. СОШ ПМО".</t>
  </si>
  <si>
    <t>128,0-ЕГЭ.   95,0 -меропр.Н.В.</t>
  </si>
  <si>
    <t>30+16</t>
  </si>
  <si>
    <t>МБДОУ«Детский сад № 3 " Ручеёк" общеразвивающего вида Пограничного муниципального района»/Пограничный район, п.Пограничный- кап.ремонт (утепление) стен фасада здания</t>
  </si>
  <si>
    <t>МБДОУ«Детский сад № 3 " Ручеёк" общеразвивающего вида Пограничного муниципального района»/Пограничный район, п.Пограничный- кап.ремонт  и благоустройство территории (установка ограждения по периметру территории)</t>
  </si>
  <si>
    <t>МБДОУ «Детский сад № 2 общеразвивающего вида Пограничного муниципального района»/Пограничный район, п.Пограничный - кап.ремонт и благоустройство территории(установка ограждения по периметру территории)</t>
  </si>
  <si>
    <t>МБДОУ«Детский сад № 4 " Солнышко" общеразвивающего вида Пограничного муниципального района»/Пограничный район, п.Пограничный  - кап.ремонт и благоустройство территории(установка ограждения по периметру территории)</t>
  </si>
  <si>
    <t>МБДОУ«Детский сад  " Светлячок" общеразвивающего вида Пограничного муниципального района»/Пограничный район, с. Барано -Оренбургское - замена 14 оконных блоков</t>
  </si>
  <si>
    <t>Капитальный ремонт инженерных сетей МБОУ " Жариковская СОШ ПМО", с. Нестеровка (школа,д/сад)</t>
  </si>
  <si>
    <t>Капитальный ремонт фасада, отмостка зданий: МБОУ " Сергеевская СОШ ПМО"</t>
  </si>
  <si>
    <t>Капитальный ремонт фасада здания, отмостка: МБОУ " ПСОШ № 1 ПМО" отд.1</t>
  </si>
  <si>
    <t>00001+00014</t>
  </si>
  <si>
    <t>Питание и содержание детей в дошкольных и общеобразовательных  учреждениях</t>
  </si>
  <si>
    <t>Приложение 1</t>
  </si>
  <si>
    <t xml:space="preserve"> округа от   26.06.2020   года  № 561</t>
  </si>
  <si>
    <t>к постановлению</t>
  </si>
  <si>
    <t xml:space="preserve">Администрации Пограничного муниципального округа 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</si>
  <si>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</si>
  <si>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от 22 марта 2023г.     №  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</si>
</sst>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/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Alignment="1"/>
    <xf numFmtId="0" fontId="5" fillId="2" borderId="0" xfId="0" applyFont="1" applyFill="1"/>
    <xf numFmtId="0" fontId="3" fillId="0" borderId="2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2" fillId="0" borderId="0" xfId="0" applyNumberFormat="1" applyFont="1"/>
    <xf numFmtId="0" fontId="5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58"/>
  <sheetViews>
    <sheetView tabSelected="1" view="pageBreakPreview" topLeftCell="A3" zoomScale="64" zoomScaleNormal="50" zoomScaleSheetLayoutView="64" workbookViewId="0">
      <selection activeCell="F8" sqref="F8"/>
    </sheetView>
  </sheetViews>
  <sheetFormatPr defaultColWidth="9.140625" defaultRowHeight="15" x14ac:dyDescent="0.25"/>
  <cols>
    <col min="1" max="1" width="37" style="1" customWidth="1"/>
    <col min="2" max="2" width="16.5703125" style="1" customWidth="1"/>
    <col min="3" max="3" width="21" style="1" customWidth="1"/>
    <col min="4" max="4" width="17.140625" style="90" customWidth="1"/>
    <col min="5" max="5" width="15.5703125" style="1" customWidth="1"/>
    <col min="6" max="6" width="16.5703125" style="1" customWidth="1"/>
    <col min="7" max="7" width="15.5703125" style="1" customWidth="1"/>
    <col min="8" max="8" width="16.85546875" style="1" customWidth="1"/>
    <col min="9" max="9" width="17" style="1" customWidth="1"/>
    <col min="10" max="10" width="28.7109375" style="1" customWidth="1"/>
    <col min="11" max="11" width="0.140625" style="1" customWidth="1"/>
    <col min="12" max="12" width="9.140625" style="1" hidden="1" customWidth="1"/>
    <col min="13" max="13" width="9" style="1" hidden="1" customWidth="1"/>
    <col min="14" max="14" width="27" style="1" hidden="1" customWidth="1"/>
    <col min="15" max="15" width="9.140625" style="1" customWidth="1"/>
    <col min="16" max="16" width="9.140625" style="1"/>
    <col min="17" max="17" width="15.85546875" style="1" customWidth="1"/>
    <col min="18" max="16384" width="9.140625" style="1"/>
  </cols>
  <sheetData>
    <row r="1" spans="1:12" ht="15" customHeight="1" x14ac:dyDescent="0.25">
      <c r="E1" s="134"/>
      <c r="F1" s="134"/>
      <c r="G1" s="134"/>
      <c r="H1" s="134"/>
      <c r="I1" s="134"/>
      <c r="J1" s="134"/>
    </row>
    <row r="2" spans="1:12" ht="15" customHeight="1" x14ac:dyDescent="0.25">
      <c r="E2" s="84"/>
      <c r="F2" s="84"/>
      <c r="G2" s="84"/>
      <c r="H2" s="84" t="s">
        <v>159</v>
      </c>
      <c r="I2" s="84"/>
      <c r="J2" s="84"/>
    </row>
    <row r="3" spans="1:12" x14ac:dyDescent="0.25">
      <c r="E3" s="8"/>
      <c r="F3" s="8"/>
      <c r="G3" s="8"/>
      <c r="H3" s="8" t="s">
        <v>161</v>
      </c>
      <c r="I3" s="8"/>
    </row>
    <row r="4" spans="1:12" x14ac:dyDescent="0.25">
      <c r="E4" s="8"/>
      <c r="F4" s="8"/>
      <c r="G4" s="8"/>
      <c r="H4" s="8" t="s">
        <v>162</v>
      </c>
      <c r="I4" s="8"/>
      <c r="J4" s="8"/>
    </row>
    <row r="5" spans="1:12" x14ac:dyDescent="0.25">
      <c r="H5" s="8" t="s">
        <v>164</v>
      </c>
      <c r="I5" s="13"/>
    </row>
    <row r="6" spans="1:12" ht="15" customHeight="1" x14ac:dyDescent="0.25">
      <c r="E6" s="134"/>
      <c r="F6" s="134"/>
      <c r="G6" s="134"/>
      <c r="H6" s="134"/>
      <c r="I6" s="134"/>
      <c r="J6" s="134"/>
    </row>
    <row r="7" spans="1:12" ht="14.45" customHeight="1" x14ac:dyDescent="0.25">
      <c r="E7" s="17"/>
      <c r="F7" s="17"/>
      <c r="G7" s="17"/>
      <c r="H7" s="137" t="s">
        <v>0</v>
      </c>
      <c r="I7" s="137"/>
      <c r="J7" s="137"/>
      <c r="K7" s="137"/>
      <c r="L7" s="137"/>
    </row>
    <row r="8" spans="1:12" ht="43.15" customHeight="1" x14ac:dyDescent="0.25">
      <c r="E8" s="17"/>
      <c r="F8" s="17"/>
      <c r="G8" s="17"/>
      <c r="H8" s="134" t="s">
        <v>56</v>
      </c>
      <c r="I8" s="134"/>
      <c r="J8" s="134"/>
      <c r="K8" s="134"/>
      <c r="L8" s="134"/>
    </row>
    <row r="9" spans="1:12" ht="13.9" customHeight="1" x14ac:dyDescent="0.25">
      <c r="E9" s="45"/>
      <c r="F9" s="45"/>
      <c r="G9" s="45"/>
      <c r="H9" s="134" t="s">
        <v>29</v>
      </c>
      <c r="I9" s="134"/>
      <c r="J9" s="134"/>
      <c r="K9" s="134"/>
      <c r="L9" s="134"/>
    </row>
    <row r="10" spans="1:12" ht="15" customHeight="1" x14ac:dyDescent="0.25">
      <c r="E10" s="45"/>
      <c r="F10" s="45"/>
      <c r="G10" s="45"/>
      <c r="H10" s="134" t="s">
        <v>160</v>
      </c>
      <c r="I10" s="134"/>
      <c r="J10" s="134"/>
      <c r="K10" s="134"/>
    </row>
    <row r="11" spans="1:12" ht="37.5" customHeight="1" x14ac:dyDescent="0.25">
      <c r="A11" s="135" t="s">
        <v>57</v>
      </c>
      <c r="B11" s="135"/>
      <c r="C11" s="135"/>
      <c r="D11" s="135"/>
      <c r="E11" s="135"/>
      <c r="F11" s="135"/>
      <c r="G11" s="135"/>
      <c r="H11" s="135"/>
      <c r="I11" s="135"/>
      <c r="J11" s="135"/>
    </row>
    <row r="12" spans="1:12" ht="18.75" x14ac:dyDescent="0.3">
      <c r="A12" s="7"/>
      <c r="B12" s="7"/>
      <c r="C12" s="7"/>
      <c r="D12" s="92"/>
      <c r="E12" s="7"/>
      <c r="F12" s="7"/>
      <c r="G12" s="7"/>
      <c r="H12" s="7"/>
      <c r="I12" s="7"/>
      <c r="J12" s="7"/>
    </row>
    <row r="13" spans="1:12" ht="86.25" customHeight="1" x14ac:dyDescent="0.25">
      <c r="A13" s="136" t="s">
        <v>1</v>
      </c>
      <c r="B13" s="136" t="s">
        <v>2</v>
      </c>
      <c r="C13" s="136" t="s">
        <v>3</v>
      </c>
      <c r="D13" s="136" t="s">
        <v>4</v>
      </c>
      <c r="E13" s="136" t="s">
        <v>5</v>
      </c>
      <c r="F13" s="136"/>
      <c r="G13" s="136"/>
      <c r="H13" s="136"/>
      <c r="I13" s="136"/>
      <c r="J13" s="136" t="s">
        <v>19</v>
      </c>
      <c r="K13" s="2"/>
    </row>
    <row r="14" spans="1:12" ht="18.75" x14ac:dyDescent="0.25">
      <c r="A14" s="136"/>
      <c r="B14" s="136"/>
      <c r="C14" s="136"/>
      <c r="D14" s="136"/>
      <c r="E14" s="46">
        <v>2020</v>
      </c>
      <c r="F14" s="46">
        <v>2021</v>
      </c>
      <c r="G14" s="76">
        <v>2022</v>
      </c>
      <c r="H14" s="46">
        <v>2023</v>
      </c>
      <c r="I14" s="46">
        <v>2024</v>
      </c>
      <c r="J14" s="136"/>
      <c r="K14" s="2"/>
    </row>
    <row r="15" spans="1:12" ht="18.75" x14ac:dyDescent="0.25">
      <c r="A15" s="131" t="s">
        <v>97</v>
      </c>
      <c r="B15" s="131"/>
      <c r="C15" s="131"/>
      <c r="D15" s="131"/>
      <c r="E15" s="131"/>
      <c r="F15" s="131"/>
      <c r="G15" s="131"/>
      <c r="H15" s="131"/>
      <c r="I15" s="131"/>
      <c r="J15" s="131"/>
      <c r="K15" s="2"/>
    </row>
    <row r="16" spans="1:12" ht="18.75" x14ac:dyDescent="0.3">
      <c r="A16" s="132" t="s">
        <v>20</v>
      </c>
      <c r="B16" s="132"/>
      <c r="C16" s="132"/>
      <c r="D16" s="132"/>
      <c r="E16" s="132"/>
      <c r="F16" s="132"/>
      <c r="G16" s="132"/>
      <c r="H16" s="132"/>
      <c r="I16" s="132"/>
      <c r="J16" s="132"/>
      <c r="K16" s="2"/>
    </row>
    <row r="17" spans="1:18" ht="142.15" customHeight="1" x14ac:dyDescent="0.25">
      <c r="A17" s="11" t="s">
        <v>6</v>
      </c>
      <c r="B17" s="33" t="s">
        <v>58</v>
      </c>
      <c r="C17" s="33" t="s">
        <v>7</v>
      </c>
      <c r="D17" s="89">
        <f>E17+F17+G17+H17+I17</f>
        <v>327490.64</v>
      </c>
      <c r="E17" s="55">
        <v>51232.9</v>
      </c>
      <c r="F17" s="69">
        <v>47336.19</v>
      </c>
      <c r="G17" s="79">
        <v>56049.42</v>
      </c>
      <c r="H17" s="79">
        <v>83587.100000000006</v>
      </c>
      <c r="I17" s="79">
        <v>89285.03</v>
      </c>
      <c r="J17" s="51" t="s">
        <v>107</v>
      </c>
      <c r="K17" s="2"/>
      <c r="O17" s="1" t="s">
        <v>41</v>
      </c>
      <c r="P17" s="1">
        <v>-1</v>
      </c>
    </row>
    <row r="18" spans="1:18" ht="141" customHeight="1" x14ac:dyDescent="0.25">
      <c r="A18" s="11" t="s">
        <v>8</v>
      </c>
      <c r="B18" s="33" t="s">
        <v>58</v>
      </c>
      <c r="C18" s="33" t="s">
        <v>77</v>
      </c>
      <c r="D18" s="89">
        <f>E18+F18+G18+H18+I18</f>
        <v>189854.69999999998</v>
      </c>
      <c r="E18" s="51">
        <v>33326.050000000003</v>
      </c>
      <c r="F18" s="16">
        <v>34754.379999999997</v>
      </c>
      <c r="G18" s="79">
        <v>38429.89</v>
      </c>
      <c r="H18" s="79">
        <v>41657.040000000001</v>
      </c>
      <c r="I18" s="79">
        <v>41687.339999999997</v>
      </c>
      <c r="J18" s="51" t="s">
        <v>107</v>
      </c>
      <c r="K18" s="129"/>
      <c r="L18" s="129"/>
      <c r="M18" s="129"/>
      <c r="N18" s="129"/>
      <c r="O18" s="133" t="s">
        <v>73</v>
      </c>
      <c r="P18" s="133"/>
      <c r="Q18" s="133"/>
    </row>
    <row r="19" spans="1:18" ht="131.25" customHeight="1" x14ac:dyDescent="0.25">
      <c r="A19" s="11" t="s">
        <v>33</v>
      </c>
      <c r="B19" s="33" t="s">
        <v>58</v>
      </c>
      <c r="C19" s="33" t="s">
        <v>77</v>
      </c>
      <c r="D19" s="89">
        <f>E19+F19+G19+H19+I19</f>
        <v>3300.73</v>
      </c>
      <c r="E19" s="51">
        <v>277.16000000000003</v>
      </c>
      <c r="F19" s="69">
        <v>821</v>
      </c>
      <c r="G19" s="79">
        <v>1022.15</v>
      </c>
      <c r="H19" s="79">
        <v>1180.42</v>
      </c>
      <c r="I19" s="79">
        <v>0</v>
      </c>
      <c r="J19" s="51" t="s">
        <v>107</v>
      </c>
      <c r="K19" s="129"/>
      <c r="L19" s="129"/>
      <c r="M19" s="129"/>
      <c r="N19" s="129"/>
      <c r="O19" s="102" t="s">
        <v>105</v>
      </c>
      <c r="P19" s="102"/>
      <c r="Q19" s="102"/>
      <c r="R19" s="102"/>
    </row>
    <row r="20" spans="1:18" ht="54.75" customHeight="1" x14ac:dyDescent="0.25">
      <c r="A20" s="128" t="s">
        <v>9</v>
      </c>
      <c r="B20" s="128"/>
      <c r="C20" s="128"/>
      <c r="D20" s="128"/>
      <c r="E20" s="128"/>
      <c r="F20" s="128"/>
      <c r="G20" s="128"/>
      <c r="H20" s="128"/>
      <c r="I20" s="128"/>
      <c r="J20" s="128"/>
      <c r="K20" s="2"/>
    </row>
    <row r="21" spans="1:18" ht="100.5" customHeight="1" x14ac:dyDescent="0.25">
      <c r="A21" s="10" t="s">
        <v>21</v>
      </c>
      <c r="B21" s="33" t="s">
        <v>58</v>
      </c>
      <c r="C21" s="33" t="s">
        <v>77</v>
      </c>
      <c r="D21" s="89">
        <f>E21+F21+G21+H21+I21</f>
        <v>9510.66</v>
      </c>
      <c r="E21" s="51">
        <v>1067.24</v>
      </c>
      <c r="F21" s="69">
        <v>1725.03</v>
      </c>
      <c r="G21" s="79">
        <v>1743.51</v>
      </c>
      <c r="H21" s="79">
        <v>2487.44</v>
      </c>
      <c r="I21" s="79">
        <v>2487.44</v>
      </c>
      <c r="J21" s="51" t="s">
        <v>107</v>
      </c>
      <c r="K21" s="2"/>
      <c r="O21" s="97"/>
      <c r="P21" s="97"/>
      <c r="Q21" s="97"/>
    </row>
    <row r="22" spans="1:18" ht="18.75" x14ac:dyDescent="0.25">
      <c r="A22" s="103" t="s">
        <v>32</v>
      </c>
      <c r="B22" s="103"/>
      <c r="C22" s="103"/>
      <c r="D22" s="103"/>
      <c r="E22" s="103"/>
      <c r="F22" s="103"/>
      <c r="G22" s="103"/>
      <c r="H22" s="103"/>
      <c r="I22" s="103"/>
      <c r="J22" s="103"/>
      <c r="K22" s="2"/>
    </row>
    <row r="23" spans="1:18" ht="247.9" customHeight="1" x14ac:dyDescent="0.25">
      <c r="A23" s="10" t="s">
        <v>84</v>
      </c>
      <c r="B23" s="33" t="s">
        <v>58</v>
      </c>
      <c r="C23" s="33" t="s">
        <v>7</v>
      </c>
      <c r="D23" s="89">
        <f t="shared" ref="D23:D36" si="0">E23+F23+G23+H23+I23</f>
        <v>7635.03</v>
      </c>
      <c r="E23" s="51">
        <v>4928.87</v>
      </c>
      <c r="F23" s="33">
        <v>0</v>
      </c>
      <c r="G23" s="33">
        <v>0</v>
      </c>
      <c r="H23" s="33">
        <v>2706.16</v>
      </c>
      <c r="I23" s="33">
        <v>0</v>
      </c>
      <c r="J23" s="51" t="s">
        <v>107</v>
      </c>
      <c r="K23" s="2"/>
    </row>
    <row r="24" spans="1:18" ht="250.15" customHeight="1" x14ac:dyDescent="0.25">
      <c r="A24" s="10" t="s">
        <v>85</v>
      </c>
      <c r="B24" s="33" t="s">
        <v>58</v>
      </c>
      <c r="C24" s="33" t="s">
        <v>77</v>
      </c>
      <c r="D24" s="89">
        <f t="shared" si="0"/>
        <v>236.14</v>
      </c>
      <c r="E24" s="86">
        <f>E25+E26+E27+E28+E29+E30+E31+E32+E33+E34+E35</f>
        <v>152.44</v>
      </c>
      <c r="F24" s="86">
        <f t="shared" ref="F24:I24" si="1">F25+F26+F27+F28+F29+F30+F31+F32+F33+F34+F35</f>
        <v>0</v>
      </c>
      <c r="G24" s="86">
        <f t="shared" si="1"/>
        <v>0</v>
      </c>
      <c r="H24" s="16">
        <v>83.7</v>
      </c>
      <c r="I24" s="33">
        <f t="shared" si="1"/>
        <v>0</v>
      </c>
      <c r="J24" s="51" t="s">
        <v>107</v>
      </c>
      <c r="K24" s="2"/>
      <c r="O24" s="102" t="s">
        <v>47</v>
      </c>
      <c r="P24" s="102"/>
      <c r="Q24" s="102"/>
    </row>
    <row r="25" spans="1:18" ht="121.9" hidden="1" customHeight="1" x14ac:dyDescent="0.25">
      <c r="A25" s="10" t="s">
        <v>60</v>
      </c>
      <c r="B25" s="33" t="s">
        <v>58</v>
      </c>
      <c r="C25" s="33" t="s">
        <v>77</v>
      </c>
      <c r="D25" s="89">
        <f t="shared" si="0"/>
        <v>0</v>
      </c>
      <c r="E25" s="33">
        <v>0</v>
      </c>
      <c r="F25" s="59"/>
      <c r="G25" s="57">
        <v>0</v>
      </c>
      <c r="H25" s="73">
        <v>0</v>
      </c>
      <c r="I25" s="33">
        <v>0</v>
      </c>
      <c r="J25" s="33" t="s">
        <v>93</v>
      </c>
      <c r="K25" s="2"/>
      <c r="O25" s="37"/>
      <c r="P25" s="37"/>
      <c r="Q25" s="37"/>
    </row>
    <row r="26" spans="1:18" ht="150" hidden="1" x14ac:dyDescent="0.25">
      <c r="A26" s="10" t="s">
        <v>149</v>
      </c>
      <c r="B26" s="33" t="s">
        <v>58</v>
      </c>
      <c r="C26" s="33" t="s">
        <v>77</v>
      </c>
      <c r="D26" s="89">
        <f t="shared" si="0"/>
        <v>0</v>
      </c>
      <c r="E26" s="33"/>
      <c r="F26" s="59"/>
      <c r="G26" s="33"/>
      <c r="H26" s="16">
        <v>0</v>
      </c>
      <c r="I26" s="33"/>
      <c r="J26" s="51" t="s">
        <v>107</v>
      </c>
      <c r="K26" s="2"/>
      <c r="O26" s="37"/>
      <c r="P26" s="37"/>
      <c r="Q26" s="37"/>
    </row>
    <row r="27" spans="1:18" ht="168" hidden="1" customHeight="1" x14ac:dyDescent="0.25">
      <c r="A27" s="10" t="s">
        <v>150</v>
      </c>
      <c r="B27" s="33" t="s">
        <v>58</v>
      </c>
      <c r="C27" s="33" t="s">
        <v>77</v>
      </c>
      <c r="D27" s="89">
        <f t="shared" si="0"/>
        <v>0</v>
      </c>
      <c r="E27" s="33"/>
      <c r="F27" s="59"/>
      <c r="G27" s="56">
        <v>0</v>
      </c>
      <c r="H27" s="75">
        <v>0</v>
      </c>
      <c r="I27" s="33">
        <v>0</v>
      </c>
      <c r="J27" s="51" t="s">
        <v>107</v>
      </c>
      <c r="K27" s="2"/>
      <c r="O27" s="37"/>
      <c r="P27" s="37"/>
      <c r="Q27" s="37"/>
    </row>
    <row r="28" spans="1:18" ht="131.25" hidden="1" x14ac:dyDescent="0.25">
      <c r="A28" s="10" t="s">
        <v>72</v>
      </c>
      <c r="B28" s="33" t="s">
        <v>58</v>
      </c>
      <c r="C28" s="33" t="s">
        <v>77</v>
      </c>
      <c r="D28" s="89">
        <f t="shared" si="0"/>
        <v>0</v>
      </c>
      <c r="E28" s="33"/>
      <c r="F28" s="33"/>
      <c r="G28" s="33">
        <v>0</v>
      </c>
      <c r="H28" s="33">
        <v>0</v>
      </c>
      <c r="I28" s="33">
        <v>0</v>
      </c>
      <c r="J28" s="51" t="s">
        <v>107</v>
      </c>
      <c r="K28" s="2"/>
      <c r="O28" s="37"/>
      <c r="P28" s="37"/>
      <c r="Q28" s="37"/>
    </row>
    <row r="29" spans="1:18" ht="130.15" customHeight="1" x14ac:dyDescent="0.25">
      <c r="A29" s="10" t="s">
        <v>64</v>
      </c>
      <c r="B29" s="33" t="s">
        <v>58</v>
      </c>
      <c r="C29" s="33" t="s">
        <v>77</v>
      </c>
      <c r="D29" s="89">
        <f t="shared" si="0"/>
        <v>141.59</v>
      </c>
      <c r="E29" s="33">
        <v>141.59</v>
      </c>
      <c r="F29" s="33"/>
      <c r="G29" s="33">
        <v>0</v>
      </c>
      <c r="H29" s="33">
        <v>0</v>
      </c>
      <c r="I29" s="33">
        <v>0</v>
      </c>
      <c r="J29" s="51" t="s">
        <v>107</v>
      </c>
      <c r="K29" s="2"/>
      <c r="O29" s="37"/>
      <c r="P29" s="37"/>
      <c r="Q29" s="37"/>
    </row>
    <row r="30" spans="1:18" ht="121.5" customHeight="1" x14ac:dyDescent="0.25">
      <c r="A30" s="10" t="s">
        <v>65</v>
      </c>
      <c r="B30" s="33" t="s">
        <v>58</v>
      </c>
      <c r="C30" s="33" t="s">
        <v>77</v>
      </c>
      <c r="D30" s="89">
        <f t="shared" si="0"/>
        <v>10.85</v>
      </c>
      <c r="E30" s="33">
        <v>10.85</v>
      </c>
      <c r="F30" s="33"/>
      <c r="G30" s="33">
        <v>0</v>
      </c>
      <c r="H30" s="33">
        <v>0</v>
      </c>
      <c r="I30" s="33">
        <v>0</v>
      </c>
      <c r="J30" s="51" t="s">
        <v>107</v>
      </c>
      <c r="K30" s="2"/>
      <c r="O30" s="37"/>
      <c r="P30" s="37"/>
      <c r="Q30" s="37"/>
    </row>
    <row r="31" spans="1:18" ht="136.15" hidden="1" customHeight="1" x14ac:dyDescent="0.25">
      <c r="A31" s="10" t="s">
        <v>71</v>
      </c>
      <c r="B31" s="33" t="s">
        <v>58</v>
      </c>
      <c r="C31" s="33" t="s">
        <v>77</v>
      </c>
      <c r="D31" s="89">
        <f t="shared" si="0"/>
        <v>0</v>
      </c>
      <c r="E31" s="33"/>
      <c r="F31" s="33"/>
      <c r="G31" s="33">
        <v>0</v>
      </c>
      <c r="H31" s="33">
        <v>0</v>
      </c>
      <c r="I31" s="33">
        <v>0</v>
      </c>
      <c r="J31" s="51" t="s">
        <v>107</v>
      </c>
      <c r="K31" s="2"/>
      <c r="O31" s="37"/>
      <c r="P31" s="37"/>
      <c r="Q31" s="37"/>
    </row>
    <row r="32" spans="1:18" ht="190.15" hidden="1" customHeight="1" x14ac:dyDescent="0.25">
      <c r="A32" s="10" t="s">
        <v>151</v>
      </c>
      <c r="B32" s="33" t="s">
        <v>58</v>
      </c>
      <c r="C32" s="33" t="s">
        <v>77</v>
      </c>
      <c r="D32" s="89">
        <f t="shared" si="0"/>
        <v>0</v>
      </c>
      <c r="E32" s="33"/>
      <c r="F32" s="59"/>
      <c r="G32" s="56">
        <v>0</v>
      </c>
      <c r="H32" s="73">
        <v>0</v>
      </c>
      <c r="I32" s="33">
        <v>0</v>
      </c>
      <c r="J32" s="51" t="s">
        <v>107</v>
      </c>
      <c r="K32" s="2"/>
      <c r="O32" s="37"/>
      <c r="P32" s="37"/>
      <c r="Q32" s="37"/>
    </row>
    <row r="33" spans="1:19" ht="196.9" hidden="1" customHeight="1" x14ac:dyDescent="0.25">
      <c r="A33" s="10" t="s">
        <v>152</v>
      </c>
      <c r="B33" s="33" t="s">
        <v>58</v>
      </c>
      <c r="C33" s="33" t="s">
        <v>77</v>
      </c>
      <c r="D33" s="89">
        <f t="shared" si="0"/>
        <v>0</v>
      </c>
      <c r="E33" s="33">
        <v>0</v>
      </c>
      <c r="F33" s="59"/>
      <c r="G33" s="16">
        <v>0</v>
      </c>
      <c r="H33" s="16">
        <v>0</v>
      </c>
      <c r="I33" s="33">
        <v>0</v>
      </c>
      <c r="J33" s="51" t="s">
        <v>107</v>
      </c>
      <c r="K33" s="2"/>
      <c r="O33" s="37"/>
      <c r="P33" s="37"/>
      <c r="Q33" s="37"/>
    </row>
    <row r="34" spans="1:19" ht="137.44999999999999" hidden="1" customHeight="1" x14ac:dyDescent="0.25">
      <c r="A34" s="10" t="s">
        <v>132</v>
      </c>
      <c r="B34" s="33" t="s">
        <v>58</v>
      </c>
      <c r="C34" s="33" t="s">
        <v>77</v>
      </c>
      <c r="D34" s="89">
        <f t="shared" si="0"/>
        <v>0</v>
      </c>
      <c r="E34" s="33"/>
      <c r="F34" s="33"/>
      <c r="G34" s="56">
        <v>0</v>
      </c>
      <c r="H34" s="33">
        <v>0</v>
      </c>
      <c r="I34" s="33">
        <v>0</v>
      </c>
      <c r="J34" s="51" t="s">
        <v>107</v>
      </c>
      <c r="K34" s="2"/>
      <c r="O34" s="37"/>
      <c r="P34" s="37"/>
      <c r="Q34" s="37"/>
    </row>
    <row r="35" spans="1:19" ht="181.15" hidden="1" customHeight="1" x14ac:dyDescent="0.25">
      <c r="A35" s="10" t="s">
        <v>153</v>
      </c>
      <c r="B35" s="33" t="s">
        <v>58</v>
      </c>
      <c r="C35" s="33" t="s">
        <v>77</v>
      </c>
      <c r="D35" s="58">
        <f t="shared" si="0"/>
        <v>0</v>
      </c>
      <c r="E35" s="33"/>
      <c r="F35" s="33"/>
      <c r="G35" s="33">
        <v>0</v>
      </c>
      <c r="H35" s="78">
        <v>0</v>
      </c>
      <c r="I35" s="33">
        <v>0</v>
      </c>
      <c r="J35" s="51" t="s">
        <v>107</v>
      </c>
      <c r="K35" s="2"/>
      <c r="O35" s="37"/>
      <c r="P35" s="37"/>
      <c r="Q35" s="37"/>
    </row>
    <row r="36" spans="1:19" ht="181.9" customHeight="1" x14ac:dyDescent="0.25">
      <c r="A36" s="11" t="s">
        <v>83</v>
      </c>
      <c r="B36" s="33" t="s">
        <v>58</v>
      </c>
      <c r="C36" s="33" t="s">
        <v>77</v>
      </c>
      <c r="D36" s="89">
        <f t="shared" si="0"/>
        <v>5635.3899999999994</v>
      </c>
      <c r="E36" s="51">
        <v>872.76</v>
      </c>
      <c r="F36" s="16">
        <v>1567.65</v>
      </c>
      <c r="G36" s="79">
        <v>1404.99</v>
      </c>
      <c r="H36" s="33">
        <v>1789.99</v>
      </c>
      <c r="I36" s="33">
        <v>0</v>
      </c>
      <c r="J36" s="51" t="s">
        <v>107</v>
      </c>
      <c r="K36" s="129"/>
      <c r="L36" s="129"/>
      <c r="M36" s="129"/>
      <c r="N36" s="129"/>
      <c r="O36" s="102" t="s">
        <v>54</v>
      </c>
      <c r="P36" s="102"/>
      <c r="Q36" s="102"/>
      <c r="R36" s="4"/>
      <c r="S36" s="4"/>
    </row>
    <row r="37" spans="1:19" ht="18.75" x14ac:dyDescent="0.25">
      <c r="A37" s="103" t="s">
        <v>31</v>
      </c>
      <c r="B37" s="103"/>
      <c r="C37" s="103"/>
      <c r="D37" s="103"/>
      <c r="E37" s="103"/>
      <c r="F37" s="103"/>
      <c r="G37" s="103"/>
      <c r="H37" s="103"/>
      <c r="I37" s="103"/>
      <c r="J37" s="103"/>
      <c r="K37" s="2"/>
    </row>
    <row r="38" spans="1:19" ht="127.9" customHeight="1" x14ac:dyDescent="0.25">
      <c r="A38" s="33" t="s">
        <v>130</v>
      </c>
      <c r="B38" s="33" t="s">
        <v>58</v>
      </c>
      <c r="C38" s="33" t="s">
        <v>77</v>
      </c>
      <c r="D38" s="89">
        <f>E38+F38+G38+H38+I38</f>
        <v>506.5</v>
      </c>
      <c r="E38" s="16">
        <v>331.5</v>
      </c>
      <c r="F38" s="16">
        <v>175</v>
      </c>
      <c r="G38" s="33">
        <v>0</v>
      </c>
      <c r="H38" s="33">
        <v>0</v>
      </c>
      <c r="I38" s="33">
        <v>0</v>
      </c>
      <c r="J38" s="33" t="s">
        <v>93</v>
      </c>
      <c r="K38" s="2"/>
      <c r="O38" s="110" t="s">
        <v>52</v>
      </c>
      <c r="P38" s="110"/>
      <c r="Q38" s="110"/>
    </row>
    <row r="39" spans="1:19" ht="147.6" hidden="1" customHeight="1" x14ac:dyDescent="0.25">
      <c r="A39" s="10" t="s">
        <v>59</v>
      </c>
      <c r="B39" s="33" t="s">
        <v>58</v>
      </c>
      <c r="C39" s="33" t="s">
        <v>7</v>
      </c>
      <c r="D39" s="89">
        <f t="shared" ref="D39:D49" si="2">E39+F39+G39+H39+I39</f>
        <v>0</v>
      </c>
      <c r="E39" s="33"/>
      <c r="F39" s="33"/>
      <c r="G39" s="33">
        <v>0</v>
      </c>
      <c r="H39" s="33">
        <v>0</v>
      </c>
      <c r="I39" s="33">
        <v>0</v>
      </c>
      <c r="J39" s="51" t="s">
        <v>107</v>
      </c>
      <c r="K39" s="2"/>
      <c r="O39" s="41"/>
      <c r="P39" s="41"/>
      <c r="Q39" s="41"/>
    </row>
    <row r="40" spans="1:19" ht="128.44999999999999" hidden="1" customHeight="1" x14ac:dyDescent="0.25">
      <c r="A40" s="33" t="s">
        <v>66</v>
      </c>
      <c r="B40" s="33" t="s">
        <v>53</v>
      </c>
      <c r="C40" s="33" t="s">
        <v>77</v>
      </c>
      <c r="D40" s="89">
        <f t="shared" si="2"/>
        <v>0</v>
      </c>
      <c r="E40" s="33">
        <f>E41+E42+E43+E44</f>
        <v>0</v>
      </c>
      <c r="F40" s="33">
        <f t="shared" ref="F40:I40" si="3">F41+F42+F43+F44</f>
        <v>0</v>
      </c>
      <c r="G40" s="33">
        <v>0</v>
      </c>
      <c r="H40" s="33">
        <f t="shared" si="3"/>
        <v>0</v>
      </c>
      <c r="I40" s="33">
        <f t="shared" si="3"/>
        <v>0</v>
      </c>
      <c r="J40" s="33" t="s">
        <v>93</v>
      </c>
      <c r="K40" s="2"/>
      <c r="O40" s="41"/>
      <c r="P40" s="41"/>
      <c r="Q40" s="41"/>
    </row>
    <row r="41" spans="1:19" ht="112.5" hidden="1" x14ac:dyDescent="0.25">
      <c r="A41" s="10" t="s">
        <v>67</v>
      </c>
      <c r="B41" s="33" t="s">
        <v>58</v>
      </c>
      <c r="C41" s="33" t="s">
        <v>77</v>
      </c>
      <c r="D41" s="89">
        <f t="shared" si="2"/>
        <v>0</v>
      </c>
      <c r="E41" s="33">
        <v>0</v>
      </c>
      <c r="F41" s="33"/>
      <c r="G41" s="33">
        <v>0</v>
      </c>
      <c r="H41" s="33">
        <v>0</v>
      </c>
      <c r="I41" s="33">
        <v>0</v>
      </c>
      <c r="J41" s="51" t="s">
        <v>107</v>
      </c>
      <c r="K41" s="129"/>
      <c r="L41" s="130"/>
      <c r="M41" s="130"/>
      <c r="N41" s="130"/>
    </row>
    <row r="42" spans="1:19" ht="132" hidden="1" customHeight="1" x14ac:dyDescent="0.25">
      <c r="A42" s="10" t="s">
        <v>68</v>
      </c>
      <c r="B42" s="33" t="s">
        <v>58</v>
      </c>
      <c r="C42" s="33" t="s">
        <v>77</v>
      </c>
      <c r="D42" s="89">
        <f t="shared" si="2"/>
        <v>0</v>
      </c>
      <c r="E42" s="33"/>
      <c r="F42" s="33"/>
      <c r="G42" s="33">
        <v>0</v>
      </c>
      <c r="H42" s="33">
        <v>0</v>
      </c>
      <c r="I42" s="33">
        <v>0</v>
      </c>
      <c r="J42" s="51" t="s">
        <v>107</v>
      </c>
      <c r="K42" s="43"/>
      <c r="L42" s="44"/>
      <c r="M42" s="44"/>
      <c r="N42" s="44"/>
      <c r="O42" s="41"/>
      <c r="P42" s="41"/>
      <c r="Q42" s="41"/>
    </row>
    <row r="43" spans="1:19" ht="133.9" hidden="1" customHeight="1" x14ac:dyDescent="0.25">
      <c r="A43" s="10" t="s">
        <v>62</v>
      </c>
      <c r="B43" s="33" t="s">
        <v>58</v>
      </c>
      <c r="C43" s="33" t="s">
        <v>77</v>
      </c>
      <c r="D43" s="89">
        <f t="shared" si="2"/>
        <v>0</v>
      </c>
      <c r="E43" s="33"/>
      <c r="F43" s="33"/>
      <c r="G43" s="33">
        <v>0</v>
      </c>
      <c r="H43" s="33">
        <v>0</v>
      </c>
      <c r="I43" s="33">
        <v>0</v>
      </c>
      <c r="J43" s="33" t="s">
        <v>93</v>
      </c>
      <c r="K43" s="43"/>
      <c r="L43" s="44"/>
      <c r="M43" s="44"/>
      <c r="N43" s="44"/>
      <c r="O43" s="41"/>
      <c r="P43" s="41"/>
      <c r="Q43" s="41"/>
    </row>
    <row r="44" spans="1:19" ht="139.15" hidden="1" customHeight="1" x14ac:dyDescent="0.25">
      <c r="A44" s="10" t="s">
        <v>63</v>
      </c>
      <c r="B44" s="33" t="s">
        <v>58</v>
      </c>
      <c r="C44" s="33" t="s">
        <v>77</v>
      </c>
      <c r="D44" s="89">
        <f t="shared" si="2"/>
        <v>0</v>
      </c>
      <c r="E44" s="33">
        <v>0</v>
      </c>
      <c r="F44" s="33"/>
      <c r="G44" s="33">
        <v>0</v>
      </c>
      <c r="H44" s="33">
        <v>0</v>
      </c>
      <c r="I44" s="33">
        <v>0</v>
      </c>
      <c r="J44" s="51" t="s">
        <v>107</v>
      </c>
      <c r="K44" s="129"/>
      <c r="L44" s="130"/>
      <c r="M44" s="130"/>
      <c r="N44" s="130"/>
      <c r="O44" s="110" t="s">
        <v>38</v>
      </c>
      <c r="P44" s="110"/>
      <c r="Q44" s="110"/>
    </row>
    <row r="45" spans="1:19" ht="159.6" hidden="1" customHeight="1" x14ac:dyDescent="0.25">
      <c r="A45" s="10" t="s">
        <v>55</v>
      </c>
      <c r="B45" s="33" t="s">
        <v>58</v>
      </c>
      <c r="C45" s="33" t="s">
        <v>7</v>
      </c>
      <c r="D45" s="89">
        <f t="shared" si="2"/>
        <v>0</v>
      </c>
      <c r="E45" s="33"/>
      <c r="F45" s="33"/>
      <c r="G45" s="33">
        <v>0</v>
      </c>
      <c r="H45" s="33">
        <v>0</v>
      </c>
      <c r="I45" s="33">
        <v>0</v>
      </c>
      <c r="J45" s="51" t="s">
        <v>107</v>
      </c>
      <c r="K45" s="43"/>
      <c r="L45" s="43"/>
      <c r="M45" s="43"/>
      <c r="N45" s="43"/>
      <c r="O45" s="41"/>
      <c r="P45" s="41"/>
      <c r="Q45" s="41"/>
    </row>
    <row r="46" spans="1:19" ht="217.9" hidden="1" customHeight="1" x14ac:dyDescent="0.25">
      <c r="A46" s="10" t="s">
        <v>61</v>
      </c>
      <c r="B46" s="33" t="s">
        <v>58</v>
      </c>
      <c r="C46" s="33" t="s">
        <v>77</v>
      </c>
      <c r="D46" s="89">
        <f t="shared" si="2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51" t="s">
        <v>107</v>
      </c>
      <c r="K46" s="43"/>
      <c r="L46" s="43"/>
      <c r="M46" s="43"/>
      <c r="N46" s="43"/>
      <c r="O46" s="41"/>
      <c r="P46" s="41"/>
      <c r="Q46" s="41"/>
    </row>
    <row r="47" spans="1:19" ht="139.5" customHeight="1" x14ac:dyDescent="0.25">
      <c r="A47" s="11" t="s">
        <v>33</v>
      </c>
      <c r="B47" s="33" t="s">
        <v>58</v>
      </c>
      <c r="C47" s="33" t="s">
        <v>77</v>
      </c>
      <c r="D47" s="89">
        <f t="shared" si="2"/>
        <v>5204.63</v>
      </c>
      <c r="E47" s="55">
        <v>863.42</v>
      </c>
      <c r="F47" s="69">
        <v>385.76</v>
      </c>
      <c r="G47" s="80">
        <v>1878.19</v>
      </c>
      <c r="H47" s="79">
        <v>2077.2600000000002</v>
      </c>
      <c r="I47" s="79">
        <v>0</v>
      </c>
      <c r="J47" s="33" t="s">
        <v>107</v>
      </c>
      <c r="K47" s="43"/>
      <c r="L47" s="43"/>
      <c r="M47" s="43"/>
      <c r="N47" s="43"/>
      <c r="O47" s="97" t="s">
        <v>148</v>
      </c>
      <c r="P47" s="97"/>
      <c r="Q47" s="97"/>
    </row>
    <row r="48" spans="1:19" ht="19.149999999999999" customHeight="1" x14ac:dyDescent="0.25">
      <c r="A48" s="104" t="s">
        <v>95</v>
      </c>
      <c r="B48" s="105"/>
      <c r="C48" s="105"/>
      <c r="D48" s="105"/>
      <c r="E48" s="105"/>
      <c r="F48" s="105"/>
      <c r="G48" s="105"/>
      <c r="H48" s="105"/>
      <c r="I48" s="105"/>
      <c r="J48" s="106"/>
      <c r="K48" s="48"/>
      <c r="L48" s="48"/>
      <c r="M48" s="48"/>
      <c r="N48" s="48"/>
      <c r="O48" s="49"/>
      <c r="P48" s="49"/>
      <c r="Q48" s="49"/>
    </row>
    <row r="49" spans="1:21" ht="122.45" customHeight="1" x14ac:dyDescent="0.25">
      <c r="A49" s="29" t="s">
        <v>45</v>
      </c>
      <c r="B49" s="28" t="s">
        <v>58</v>
      </c>
      <c r="C49" s="28" t="s">
        <v>7</v>
      </c>
      <c r="D49" s="88">
        <f t="shared" si="2"/>
        <v>377.65</v>
      </c>
      <c r="E49" s="28">
        <v>377.65</v>
      </c>
      <c r="F49" s="28">
        <v>0</v>
      </c>
      <c r="G49" s="28">
        <v>0</v>
      </c>
      <c r="H49" s="28">
        <v>0</v>
      </c>
      <c r="I49" s="28">
        <v>0</v>
      </c>
      <c r="J49" s="51" t="s">
        <v>107</v>
      </c>
      <c r="K49" s="43"/>
      <c r="L49" s="43"/>
      <c r="M49" s="43"/>
      <c r="N49" s="43"/>
      <c r="O49" s="34"/>
      <c r="P49" s="34"/>
      <c r="Q49" s="34"/>
    </row>
    <row r="50" spans="1:21" ht="18.75" x14ac:dyDescent="0.25">
      <c r="A50" s="122" t="s">
        <v>100</v>
      </c>
      <c r="B50" s="42"/>
      <c r="C50" s="42" t="s">
        <v>22</v>
      </c>
      <c r="D50" s="91">
        <f>D51+D52</f>
        <v>549752.07000000007</v>
      </c>
      <c r="E50" s="24">
        <f t="shared" ref="E50:I50" si="4">E51+E52</f>
        <v>93429.99000000002</v>
      </c>
      <c r="F50" s="24">
        <f t="shared" si="4"/>
        <v>86765.010000000009</v>
      </c>
      <c r="G50" s="24">
        <f t="shared" si="4"/>
        <v>100528.15</v>
      </c>
      <c r="H50" s="24">
        <f t="shared" si="4"/>
        <v>135569.11000000002</v>
      </c>
      <c r="I50" s="24">
        <f t="shared" si="4"/>
        <v>133459.81</v>
      </c>
      <c r="J50" s="96"/>
      <c r="K50" s="2"/>
    </row>
    <row r="51" spans="1:21" ht="18.75" x14ac:dyDescent="0.25">
      <c r="A51" s="122"/>
      <c r="B51" s="42"/>
      <c r="C51" s="42" t="s">
        <v>77</v>
      </c>
      <c r="D51" s="24">
        <f>E51+F51+G51+H51+I51</f>
        <v>214248.75000000003</v>
      </c>
      <c r="E51" s="24">
        <f>E18+E19+E21+E24+E36+E38+E40+E41+E42+E43+E44+E46+E47</f>
        <v>36890.570000000007</v>
      </c>
      <c r="F51" s="24">
        <f t="shared" ref="F51:I51" si="5">F18+F19+F21+F24+F36+F38+F40+F41+F42+F43+F44+F46+F47</f>
        <v>39428.82</v>
      </c>
      <c r="G51" s="24">
        <f t="shared" si="5"/>
        <v>44478.73</v>
      </c>
      <c r="H51" s="24">
        <f t="shared" si="5"/>
        <v>49275.85</v>
      </c>
      <c r="I51" s="24">
        <f t="shared" si="5"/>
        <v>44174.78</v>
      </c>
      <c r="J51" s="96"/>
      <c r="K51" s="2"/>
    </row>
    <row r="52" spans="1:21" ht="49.9" customHeight="1" x14ac:dyDescent="0.25">
      <c r="A52" s="123"/>
      <c r="B52" s="32"/>
      <c r="C52" s="32" t="s">
        <v>7</v>
      </c>
      <c r="D52" s="24">
        <f>E52+F52+G52+H52+I52</f>
        <v>335503.32000000007</v>
      </c>
      <c r="E52" s="27">
        <f>E17+E23+E39+E45+E49</f>
        <v>56539.420000000006</v>
      </c>
      <c r="F52" s="27">
        <f>F17+F23+F39+F45+F49</f>
        <v>47336.19</v>
      </c>
      <c r="G52" s="27">
        <f>G17+G23+G39+G45+G49</f>
        <v>56049.42</v>
      </c>
      <c r="H52" s="27">
        <f>H17+H23+H39+H45+H49</f>
        <v>86293.260000000009</v>
      </c>
      <c r="I52" s="27">
        <f>I17+I23+I39+I45+I49</f>
        <v>89285.03</v>
      </c>
      <c r="J52" s="117"/>
      <c r="K52" s="2"/>
    </row>
    <row r="53" spans="1:21" ht="24.75" customHeight="1" x14ac:dyDescent="0.25">
      <c r="A53" s="103" t="s">
        <v>99</v>
      </c>
      <c r="B53" s="103"/>
      <c r="C53" s="103"/>
      <c r="D53" s="103"/>
      <c r="E53" s="103"/>
      <c r="F53" s="103"/>
      <c r="G53" s="103"/>
      <c r="H53" s="103"/>
      <c r="I53" s="103"/>
      <c r="J53" s="103"/>
      <c r="K53" s="2"/>
    </row>
    <row r="54" spans="1:21" ht="26.25" customHeight="1" x14ac:dyDescent="0.25">
      <c r="A54" s="124" t="s">
        <v>23</v>
      </c>
      <c r="B54" s="124"/>
      <c r="C54" s="124"/>
      <c r="D54" s="124"/>
      <c r="E54" s="124"/>
      <c r="F54" s="124"/>
      <c r="G54" s="124"/>
      <c r="H54" s="124"/>
      <c r="I54" s="124"/>
      <c r="J54" s="124"/>
      <c r="K54" s="2"/>
    </row>
    <row r="55" spans="1:21" ht="160.9" customHeight="1" x14ac:dyDescent="0.25">
      <c r="A55" s="10" t="s">
        <v>39</v>
      </c>
      <c r="B55" s="33" t="s">
        <v>58</v>
      </c>
      <c r="C55" s="33" t="s">
        <v>77</v>
      </c>
      <c r="D55" s="89">
        <f t="shared" ref="D55:D60" si="6">E55+F55+G55+H55+I55</f>
        <v>364625.66000000003</v>
      </c>
      <c r="E55" s="51">
        <v>62760.7</v>
      </c>
      <c r="F55" s="69">
        <v>64222.68</v>
      </c>
      <c r="G55" s="79">
        <v>75282.23</v>
      </c>
      <c r="H55" s="79">
        <v>81157.53</v>
      </c>
      <c r="I55" s="79">
        <v>81202.52</v>
      </c>
      <c r="J55" s="51" t="s">
        <v>107</v>
      </c>
      <c r="K55" s="101"/>
      <c r="L55" s="102"/>
      <c r="M55" s="102"/>
      <c r="N55" s="102"/>
      <c r="O55" s="102" t="s">
        <v>43</v>
      </c>
      <c r="P55" s="102"/>
      <c r="Q55" s="102"/>
      <c r="R55" s="4"/>
      <c r="S55" s="4"/>
      <c r="T55" s="4"/>
      <c r="U55" s="4"/>
    </row>
    <row r="56" spans="1:21" ht="284.45" customHeight="1" x14ac:dyDescent="0.25">
      <c r="A56" s="10" t="s">
        <v>88</v>
      </c>
      <c r="B56" s="33" t="s">
        <v>58</v>
      </c>
      <c r="C56" s="33" t="s">
        <v>77</v>
      </c>
      <c r="D56" s="58">
        <f t="shared" si="6"/>
        <v>5137.83</v>
      </c>
      <c r="E56" s="51">
        <v>917.88</v>
      </c>
      <c r="F56" s="69">
        <v>1905.66</v>
      </c>
      <c r="G56" s="80">
        <v>583.25</v>
      </c>
      <c r="H56" s="79">
        <v>1731.04</v>
      </c>
      <c r="I56" s="79">
        <v>0</v>
      </c>
      <c r="J56" s="51" t="s">
        <v>107</v>
      </c>
      <c r="K56" s="101"/>
      <c r="L56" s="102"/>
      <c r="M56" s="102"/>
      <c r="N56" s="102"/>
      <c r="O56" s="121" t="s">
        <v>157</v>
      </c>
      <c r="P56" s="121"/>
      <c r="Q56" s="121"/>
      <c r="R56" s="121"/>
    </row>
    <row r="57" spans="1:21" ht="140.44999999999999" customHeight="1" x14ac:dyDescent="0.25">
      <c r="A57" s="11" t="s">
        <v>74</v>
      </c>
      <c r="B57" s="33" t="s">
        <v>58</v>
      </c>
      <c r="C57" s="33" t="s">
        <v>77</v>
      </c>
      <c r="D57" s="89">
        <f t="shared" si="6"/>
        <v>44.96</v>
      </c>
      <c r="E57" s="51">
        <v>44.96</v>
      </c>
      <c r="F57" s="33">
        <v>0</v>
      </c>
      <c r="G57" s="33">
        <v>0</v>
      </c>
      <c r="H57" s="33">
        <v>0</v>
      </c>
      <c r="I57" s="33">
        <v>0</v>
      </c>
      <c r="J57" s="51" t="s">
        <v>107</v>
      </c>
      <c r="K57" s="36"/>
      <c r="L57" s="37"/>
      <c r="M57" s="37"/>
      <c r="N57" s="37"/>
      <c r="O57" s="37">
        <v>32</v>
      </c>
      <c r="P57" s="37"/>
      <c r="Q57" s="37"/>
      <c r="R57" s="37"/>
    </row>
    <row r="58" spans="1:21" ht="140.44999999999999" customHeight="1" x14ac:dyDescent="0.25">
      <c r="A58" s="11" t="s">
        <v>163</v>
      </c>
      <c r="B58" s="86" t="s">
        <v>58</v>
      </c>
      <c r="C58" s="86" t="s">
        <v>7</v>
      </c>
      <c r="D58" s="89">
        <f t="shared" si="6"/>
        <v>371.03</v>
      </c>
      <c r="E58" s="86">
        <v>0</v>
      </c>
      <c r="F58" s="86">
        <v>0</v>
      </c>
      <c r="G58" s="86">
        <v>0</v>
      </c>
      <c r="H58" s="86">
        <v>371.03</v>
      </c>
      <c r="I58" s="86">
        <v>0</v>
      </c>
      <c r="J58" s="86" t="s">
        <v>107</v>
      </c>
      <c r="K58" s="87"/>
      <c r="L58" s="85"/>
      <c r="M58" s="85"/>
      <c r="N58" s="85"/>
      <c r="O58" s="85"/>
      <c r="P58" s="85"/>
      <c r="Q58" s="85"/>
      <c r="R58" s="85"/>
    </row>
    <row r="59" spans="1:21" ht="168.75" x14ac:dyDescent="0.25">
      <c r="A59" s="11" t="s">
        <v>11</v>
      </c>
      <c r="B59" s="33" t="s">
        <v>58</v>
      </c>
      <c r="C59" s="33" t="s">
        <v>7</v>
      </c>
      <c r="D59" s="89">
        <f t="shared" si="6"/>
        <v>754150.57</v>
      </c>
      <c r="E59" s="51">
        <v>129657.09</v>
      </c>
      <c r="F59" s="69">
        <v>135422.46</v>
      </c>
      <c r="G59" s="79">
        <v>143635.98000000001</v>
      </c>
      <c r="H59" s="79">
        <v>166899.82999999999</v>
      </c>
      <c r="I59" s="79">
        <v>178535.21</v>
      </c>
      <c r="J59" s="51" t="s">
        <v>107</v>
      </c>
      <c r="O59" s="31" t="s">
        <v>92</v>
      </c>
      <c r="P59" s="31"/>
      <c r="Q59" s="31"/>
    </row>
    <row r="60" spans="1:21" ht="150" x14ac:dyDescent="0.25">
      <c r="A60" s="11" t="s">
        <v>89</v>
      </c>
      <c r="B60" s="33" t="s">
        <v>58</v>
      </c>
      <c r="C60" s="33" t="s">
        <v>51</v>
      </c>
      <c r="D60" s="58">
        <f t="shared" si="6"/>
        <v>72809.94</v>
      </c>
      <c r="E60" s="51">
        <v>5166.34</v>
      </c>
      <c r="F60" s="69">
        <v>16848</v>
      </c>
      <c r="G60" s="80">
        <v>14603.6</v>
      </c>
      <c r="H60" s="79">
        <v>16848</v>
      </c>
      <c r="I60" s="79">
        <v>19344</v>
      </c>
      <c r="J60" s="51" t="s">
        <v>107</v>
      </c>
    </row>
    <row r="61" spans="1:21" ht="18.75" x14ac:dyDescent="0.25">
      <c r="A61" s="103" t="s">
        <v>30</v>
      </c>
      <c r="B61" s="103"/>
      <c r="C61" s="103"/>
      <c r="D61" s="103"/>
      <c r="E61" s="103"/>
      <c r="F61" s="103"/>
      <c r="G61" s="103"/>
      <c r="H61" s="103"/>
      <c r="I61" s="103"/>
      <c r="J61" s="103"/>
    </row>
    <row r="62" spans="1:21" ht="138" customHeight="1" x14ac:dyDescent="0.25">
      <c r="A62" s="54" t="s">
        <v>129</v>
      </c>
      <c r="B62" s="33" t="s">
        <v>58</v>
      </c>
      <c r="C62" s="33" t="s">
        <v>7</v>
      </c>
      <c r="D62" s="89">
        <f>E62+F62+G62+H62+I62</f>
        <v>38437.019999999997</v>
      </c>
      <c r="E62" s="51">
        <v>10138.35</v>
      </c>
      <c r="F62" s="69">
        <v>8526.35</v>
      </c>
      <c r="G62" s="79">
        <v>6867.62</v>
      </c>
      <c r="H62" s="79">
        <v>6452.35</v>
      </c>
      <c r="I62" s="79">
        <v>6452.35</v>
      </c>
      <c r="J62" s="51" t="s">
        <v>107</v>
      </c>
      <c r="O62" s="6" t="s">
        <v>44</v>
      </c>
    </row>
    <row r="63" spans="1:21" ht="130.9" customHeight="1" x14ac:dyDescent="0.25">
      <c r="A63" s="54" t="s">
        <v>129</v>
      </c>
      <c r="B63" s="33" t="s">
        <v>58</v>
      </c>
      <c r="C63" s="33" t="s">
        <v>51</v>
      </c>
      <c r="D63" s="58">
        <f>E63+F63+G63+H63+I63</f>
        <v>55438.639999999992</v>
      </c>
      <c r="E63" s="51">
        <v>5404</v>
      </c>
      <c r="F63" s="69">
        <v>11412.1</v>
      </c>
      <c r="G63" s="79">
        <v>10271.64</v>
      </c>
      <c r="H63" s="80">
        <v>14796.8</v>
      </c>
      <c r="I63" s="79">
        <v>13554.1</v>
      </c>
      <c r="J63" s="51" t="s">
        <v>107</v>
      </c>
      <c r="O63" s="6"/>
      <c r="P63" s="30"/>
    </row>
    <row r="64" spans="1:21" ht="1.1499999999999999" customHeight="1" x14ac:dyDescent="0.25">
      <c r="A64" s="54"/>
      <c r="B64" s="70"/>
      <c r="C64" s="70"/>
      <c r="D64" s="89"/>
      <c r="E64" s="70"/>
      <c r="F64" s="70"/>
      <c r="G64" s="79"/>
      <c r="H64" s="79"/>
      <c r="I64" s="79"/>
      <c r="J64" s="70"/>
      <c r="O64" s="6"/>
      <c r="P64" s="30"/>
    </row>
    <row r="65" spans="1:18" ht="123.6" customHeight="1" x14ac:dyDescent="0.25">
      <c r="A65" s="11" t="s">
        <v>158</v>
      </c>
      <c r="B65" s="33" t="s">
        <v>58</v>
      </c>
      <c r="C65" s="33" t="s">
        <v>77</v>
      </c>
      <c r="D65" s="58">
        <f>E65+F65+G65+H65+I65</f>
        <v>3936.9900000000002</v>
      </c>
      <c r="E65" s="51">
        <v>226.37</v>
      </c>
      <c r="F65" s="16">
        <v>311.3</v>
      </c>
      <c r="G65" s="79">
        <v>225.48</v>
      </c>
      <c r="H65" s="79">
        <v>1586.92</v>
      </c>
      <c r="I65" s="79">
        <v>1586.92</v>
      </c>
      <c r="J65" s="51" t="s">
        <v>107</v>
      </c>
      <c r="O65" s="97"/>
      <c r="P65" s="97"/>
      <c r="Q65" s="97"/>
    </row>
    <row r="66" spans="1:18" ht="35.25" customHeight="1" x14ac:dyDescent="0.25">
      <c r="A66" s="125"/>
      <c r="B66" s="126"/>
      <c r="C66" s="126"/>
      <c r="D66" s="126"/>
      <c r="E66" s="126"/>
      <c r="F66" s="127"/>
      <c r="G66" s="127"/>
      <c r="H66" s="127"/>
      <c r="I66" s="127"/>
      <c r="J66" s="127"/>
    </row>
    <row r="67" spans="1:18" ht="33" customHeight="1" x14ac:dyDescent="0.25">
      <c r="A67" s="103" t="s">
        <v>24</v>
      </c>
      <c r="B67" s="103"/>
      <c r="C67" s="103"/>
      <c r="D67" s="103"/>
      <c r="E67" s="103"/>
      <c r="F67" s="103"/>
      <c r="G67" s="103"/>
      <c r="H67" s="103"/>
      <c r="I67" s="103"/>
      <c r="J67" s="103"/>
    </row>
    <row r="68" spans="1:18" ht="231" customHeight="1" x14ac:dyDescent="0.25">
      <c r="A68" s="10" t="s">
        <v>86</v>
      </c>
      <c r="B68" s="33" t="s">
        <v>58</v>
      </c>
      <c r="C68" s="33" t="s">
        <v>7</v>
      </c>
      <c r="D68" s="89">
        <f>E68+F68+G68+H68+I68</f>
        <v>491.96</v>
      </c>
      <c r="E68" s="51">
        <v>491.96</v>
      </c>
      <c r="F68" s="33">
        <v>0</v>
      </c>
      <c r="G68" s="33">
        <v>0</v>
      </c>
      <c r="H68" s="33">
        <v>0</v>
      </c>
      <c r="I68" s="33">
        <v>0</v>
      </c>
      <c r="J68" s="51" t="s">
        <v>107</v>
      </c>
      <c r="O68" s="102" t="s">
        <v>7</v>
      </c>
      <c r="P68" s="102"/>
      <c r="Q68" s="102"/>
      <c r="R68" s="102"/>
    </row>
    <row r="69" spans="1:18" ht="244.15" customHeight="1" x14ac:dyDescent="0.25">
      <c r="A69" s="10" t="s">
        <v>87</v>
      </c>
      <c r="B69" s="33" t="s">
        <v>58</v>
      </c>
      <c r="C69" s="33" t="s">
        <v>77</v>
      </c>
      <c r="D69" s="89">
        <f>E69+F69+G69+H69+I69</f>
        <v>22.76</v>
      </c>
      <c r="E69" s="57">
        <f>E70+E71+E72+E73+E74+E75+E76+E77+E78+E79+E80+E81+E82+E83+E84+E85+E86</f>
        <v>22.76</v>
      </c>
      <c r="F69" s="57">
        <f>F70+F71+F72+F73+F74+F75+F76+F77+F78+F79+F80+F81+F82+F83+F84+F85+F86</f>
        <v>0</v>
      </c>
      <c r="G69" s="72">
        <v>0</v>
      </c>
      <c r="H69" s="72">
        <v>0</v>
      </c>
      <c r="I69" s="51">
        <v>0</v>
      </c>
      <c r="J69" s="117" t="s">
        <v>93</v>
      </c>
      <c r="O69" s="102" t="s">
        <v>48</v>
      </c>
      <c r="P69" s="102"/>
      <c r="Q69" s="102"/>
      <c r="R69" s="37"/>
    </row>
    <row r="70" spans="1:18" ht="73.900000000000006" hidden="1" customHeight="1" x14ac:dyDescent="0.25">
      <c r="A70" s="10" t="s">
        <v>154</v>
      </c>
      <c r="B70" s="33" t="s">
        <v>58</v>
      </c>
      <c r="C70" s="33" t="s">
        <v>77</v>
      </c>
      <c r="D70" s="89">
        <f t="shared" ref="D70:D88" si="7">E70+F70+G70+H70+I70</f>
        <v>0</v>
      </c>
      <c r="E70" s="33"/>
      <c r="F70" s="47">
        <v>0</v>
      </c>
      <c r="G70" s="56">
        <v>0</v>
      </c>
      <c r="H70" s="73">
        <v>0</v>
      </c>
      <c r="I70" s="33">
        <v>0</v>
      </c>
      <c r="J70" s="120"/>
      <c r="O70" s="37"/>
      <c r="P70" s="37"/>
      <c r="Q70" s="37"/>
      <c r="R70" s="37"/>
    </row>
    <row r="71" spans="1:18" ht="73.900000000000006" hidden="1" customHeight="1" x14ac:dyDescent="0.25">
      <c r="A71" s="10" t="s">
        <v>128</v>
      </c>
      <c r="B71" s="33" t="s">
        <v>58</v>
      </c>
      <c r="C71" s="33" t="s">
        <v>77</v>
      </c>
      <c r="D71" s="89">
        <f t="shared" si="7"/>
        <v>0</v>
      </c>
      <c r="E71" s="33"/>
      <c r="F71" s="33"/>
      <c r="G71" s="33">
        <v>0</v>
      </c>
      <c r="H71" s="33">
        <v>0</v>
      </c>
      <c r="I71" s="33">
        <v>0</v>
      </c>
      <c r="J71" s="120"/>
      <c r="O71" s="37"/>
      <c r="P71" s="37"/>
      <c r="Q71" s="37"/>
      <c r="R71" s="37"/>
    </row>
    <row r="72" spans="1:18" ht="64.150000000000006" hidden="1" customHeight="1" x14ac:dyDescent="0.25">
      <c r="A72" s="10" t="s">
        <v>127</v>
      </c>
      <c r="B72" s="33" t="s">
        <v>58</v>
      </c>
      <c r="C72" s="33" t="s">
        <v>77</v>
      </c>
      <c r="D72" s="89">
        <f t="shared" si="7"/>
        <v>0</v>
      </c>
      <c r="E72" s="33"/>
      <c r="F72" s="33"/>
      <c r="G72" s="33">
        <v>0</v>
      </c>
      <c r="H72" s="33">
        <v>0</v>
      </c>
      <c r="I72" s="33">
        <v>0</v>
      </c>
      <c r="J72" s="120"/>
      <c r="O72" s="37"/>
      <c r="P72" s="37"/>
      <c r="Q72" s="37"/>
      <c r="R72" s="37"/>
    </row>
    <row r="73" spans="1:18" ht="64.150000000000006" hidden="1" customHeight="1" x14ac:dyDescent="0.25">
      <c r="A73" s="10" t="s">
        <v>126</v>
      </c>
      <c r="B73" s="33" t="s">
        <v>58</v>
      </c>
      <c r="C73" s="33" t="s">
        <v>77</v>
      </c>
      <c r="D73" s="89">
        <f t="shared" si="7"/>
        <v>0</v>
      </c>
      <c r="E73" s="33"/>
      <c r="F73" s="33"/>
      <c r="G73" s="33">
        <v>0</v>
      </c>
      <c r="H73" s="33">
        <v>0</v>
      </c>
      <c r="I73" s="33">
        <v>0</v>
      </c>
      <c r="J73" s="120"/>
      <c r="O73" s="37"/>
      <c r="P73" s="37"/>
      <c r="Q73" s="37"/>
      <c r="R73" s="37"/>
    </row>
    <row r="74" spans="1:18" ht="90.6" hidden="1" customHeight="1" x14ac:dyDescent="0.25">
      <c r="A74" s="10" t="s">
        <v>133</v>
      </c>
      <c r="B74" s="33" t="s">
        <v>58</v>
      </c>
      <c r="C74" s="33" t="s">
        <v>77</v>
      </c>
      <c r="D74" s="89">
        <f t="shared" si="7"/>
        <v>0</v>
      </c>
      <c r="E74" s="33"/>
      <c r="F74" s="33"/>
      <c r="G74" s="56">
        <v>0</v>
      </c>
      <c r="H74" s="73">
        <v>0</v>
      </c>
      <c r="I74" s="73">
        <v>0</v>
      </c>
      <c r="J74" s="120"/>
      <c r="O74" s="37"/>
      <c r="P74" s="37"/>
      <c r="Q74" s="37"/>
      <c r="R74" s="37"/>
    </row>
    <row r="75" spans="1:18" ht="13.9" hidden="1" customHeight="1" x14ac:dyDescent="0.25">
      <c r="A75" s="10"/>
      <c r="B75" s="33" t="s">
        <v>58</v>
      </c>
      <c r="C75" s="33" t="s">
        <v>77</v>
      </c>
      <c r="D75" s="89">
        <f t="shared" si="7"/>
        <v>0</v>
      </c>
      <c r="E75" s="33"/>
      <c r="F75" s="33"/>
      <c r="G75" s="56"/>
      <c r="H75" s="73"/>
      <c r="I75" s="73"/>
      <c r="J75" s="120"/>
      <c r="O75" s="37" t="s">
        <v>79</v>
      </c>
      <c r="P75" s="37"/>
      <c r="Q75" s="37"/>
      <c r="R75" s="37"/>
    </row>
    <row r="76" spans="1:18" ht="73.150000000000006" hidden="1" customHeight="1" x14ac:dyDescent="0.25">
      <c r="A76" s="10" t="s">
        <v>125</v>
      </c>
      <c r="B76" s="33" t="s">
        <v>58</v>
      </c>
      <c r="C76" s="33" t="s">
        <v>77</v>
      </c>
      <c r="D76" s="89">
        <f t="shared" si="7"/>
        <v>0</v>
      </c>
      <c r="E76" s="33"/>
      <c r="F76" s="33">
        <v>0</v>
      </c>
      <c r="G76" s="56">
        <v>0</v>
      </c>
      <c r="H76" s="73">
        <v>0</v>
      </c>
      <c r="I76" s="73">
        <v>0</v>
      </c>
      <c r="J76" s="120"/>
      <c r="O76" s="37"/>
      <c r="P76" s="37"/>
      <c r="Q76" s="37"/>
      <c r="R76" s="37"/>
    </row>
    <row r="77" spans="1:18" ht="65.45" hidden="1" customHeight="1" x14ac:dyDescent="0.25">
      <c r="A77" s="10" t="s">
        <v>155</v>
      </c>
      <c r="B77" s="33" t="s">
        <v>58</v>
      </c>
      <c r="C77" s="33" t="s">
        <v>77</v>
      </c>
      <c r="D77" s="89">
        <f t="shared" si="7"/>
        <v>0</v>
      </c>
      <c r="E77" s="33"/>
      <c r="F77" s="33">
        <v>0</v>
      </c>
      <c r="G77" s="56">
        <v>0</v>
      </c>
      <c r="H77" s="73">
        <v>0</v>
      </c>
      <c r="I77" s="73">
        <v>0</v>
      </c>
      <c r="J77" s="120"/>
      <c r="O77" s="37" t="s">
        <v>80</v>
      </c>
      <c r="P77" s="37"/>
      <c r="Q77" s="37"/>
      <c r="R77" s="37"/>
    </row>
    <row r="78" spans="1:18" ht="65.45" hidden="1" customHeight="1" x14ac:dyDescent="0.25">
      <c r="A78" s="10" t="s">
        <v>156</v>
      </c>
      <c r="B78" s="33" t="s">
        <v>58</v>
      </c>
      <c r="C78" s="33" t="s">
        <v>77</v>
      </c>
      <c r="D78" s="89">
        <f t="shared" si="7"/>
        <v>0</v>
      </c>
      <c r="E78" s="33"/>
      <c r="F78" s="33">
        <v>0</v>
      </c>
      <c r="G78" s="56">
        <v>0</v>
      </c>
      <c r="H78" s="78">
        <v>0</v>
      </c>
      <c r="I78" s="73">
        <v>0</v>
      </c>
      <c r="J78" s="120"/>
      <c r="O78" s="37" t="s">
        <v>81</v>
      </c>
      <c r="P78" s="37"/>
      <c r="Q78" s="37"/>
      <c r="R78" s="37"/>
    </row>
    <row r="79" spans="1:18" ht="78" customHeight="1" x14ac:dyDescent="0.25">
      <c r="A79" s="10" t="s">
        <v>124</v>
      </c>
      <c r="B79" s="33" t="s">
        <v>58</v>
      </c>
      <c r="C79" s="33" t="s">
        <v>77</v>
      </c>
      <c r="D79" s="89">
        <f t="shared" si="7"/>
        <v>22.76</v>
      </c>
      <c r="E79" s="33">
        <v>22.76</v>
      </c>
      <c r="F79" s="33">
        <v>0</v>
      </c>
      <c r="G79" s="33">
        <v>0</v>
      </c>
      <c r="H79" s="33">
        <v>0</v>
      </c>
      <c r="I79" s="33">
        <v>0</v>
      </c>
      <c r="J79" s="120"/>
      <c r="O79" s="37"/>
      <c r="P79" s="37"/>
      <c r="Q79" s="37"/>
      <c r="R79" s="37"/>
    </row>
    <row r="80" spans="1:18" ht="74.45" hidden="1" customHeight="1" x14ac:dyDescent="0.25">
      <c r="A80" s="10" t="s">
        <v>123</v>
      </c>
      <c r="B80" s="33" t="s">
        <v>58</v>
      </c>
      <c r="C80" s="33" t="s">
        <v>77</v>
      </c>
      <c r="D80" s="89">
        <f t="shared" si="7"/>
        <v>0</v>
      </c>
      <c r="E80" s="33"/>
      <c r="F80" s="33">
        <v>0</v>
      </c>
      <c r="G80" s="33">
        <v>0</v>
      </c>
      <c r="H80" s="33">
        <v>0</v>
      </c>
      <c r="I80" s="33">
        <v>0</v>
      </c>
      <c r="J80" s="120"/>
      <c r="O80" s="37"/>
      <c r="P80" s="37"/>
      <c r="Q80" s="37"/>
      <c r="R80" s="37"/>
    </row>
    <row r="81" spans="1:20" ht="77.45" hidden="1" customHeight="1" x14ac:dyDescent="0.25">
      <c r="A81" s="10" t="s">
        <v>122</v>
      </c>
      <c r="B81" s="33" t="s">
        <v>58</v>
      </c>
      <c r="C81" s="33" t="s">
        <v>77</v>
      </c>
      <c r="D81" s="89">
        <f t="shared" si="7"/>
        <v>0</v>
      </c>
      <c r="E81" s="33"/>
      <c r="F81" s="33">
        <v>0</v>
      </c>
      <c r="G81" s="33">
        <v>0</v>
      </c>
      <c r="H81" s="33">
        <v>0</v>
      </c>
      <c r="I81" s="33">
        <v>0</v>
      </c>
      <c r="J81" s="120"/>
      <c r="O81" s="37"/>
      <c r="P81" s="37"/>
      <c r="Q81" s="37"/>
      <c r="R81" s="37"/>
    </row>
    <row r="82" spans="1:20" ht="77.45" hidden="1" customHeight="1" x14ac:dyDescent="0.25">
      <c r="A82" s="10" t="s">
        <v>121</v>
      </c>
      <c r="B82" s="33" t="s">
        <v>58</v>
      </c>
      <c r="C82" s="33" t="s">
        <v>77</v>
      </c>
      <c r="D82" s="89">
        <f t="shared" si="7"/>
        <v>0</v>
      </c>
      <c r="E82" s="33"/>
      <c r="F82" s="33">
        <v>0</v>
      </c>
      <c r="G82" s="33">
        <v>0</v>
      </c>
      <c r="H82" s="33">
        <v>0</v>
      </c>
      <c r="I82" s="33">
        <v>0</v>
      </c>
      <c r="J82" s="120"/>
      <c r="O82" s="37"/>
      <c r="P82" s="37"/>
      <c r="Q82" s="37"/>
      <c r="R82" s="37"/>
    </row>
    <row r="83" spans="1:20" ht="65.45" hidden="1" customHeight="1" x14ac:dyDescent="0.25">
      <c r="A83" s="10" t="s">
        <v>120</v>
      </c>
      <c r="B83" s="33" t="s">
        <v>58</v>
      </c>
      <c r="C83" s="33" t="s">
        <v>77</v>
      </c>
      <c r="D83" s="89">
        <f t="shared" si="7"/>
        <v>0</v>
      </c>
      <c r="E83" s="33"/>
      <c r="F83" s="33">
        <v>0</v>
      </c>
      <c r="G83" s="33">
        <v>0</v>
      </c>
      <c r="H83" s="33">
        <v>0</v>
      </c>
      <c r="I83" s="33">
        <v>0</v>
      </c>
      <c r="J83" s="120"/>
      <c r="O83" s="37"/>
      <c r="P83" s="37"/>
      <c r="Q83" s="37"/>
      <c r="R83" s="37"/>
    </row>
    <row r="84" spans="1:20" ht="65.45" hidden="1" customHeight="1" x14ac:dyDescent="0.25">
      <c r="A84" s="10" t="s">
        <v>119</v>
      </c>
      <c r="B84" s="33" t="s">
        <v>58</v>
      </c>
      <c r="C84" s="33" t="s">
        <v>77</v>
      </c>
      <c r="D84" s="89">
        <f t="shared" si="7"/>
        <v>0</v>
      </c>
      <c r="E84" s="33"/>
      <c r="F84" s="33">
        <v>0</v>
      </c>
      <c r="G84" s="33">
        <v>0</v>
      </c>
      <c r="H84" s="33">
        <v>0</v>
      </c>
      <c r="I84" s="33">
        <v>0</v>
      </c>
      <c r="J84" s="120"/>
      <c r="O84" s="37"/>
      <c r="P84" s="37"/>
      <c r="Q84" s="37"/>
      <c r="R84" s="37"/>
    </row>
    <row r="85" spans="1:20" ht="77.45" hidden="1" customHeight="1" x14ac:dyDescent="0.25">
      <c r="A85" s="10" t="s">
        <v>118</v>
      </c>
      <c r="B85" s="33" t="s">
        <v>58</v>
      </c>
      <c r="C85" s="33" t="s">
        <v>77</v>
      </c>
      <c r="D85" s="89">
        <f t="shared" si="7"/>
        <v>0</v>
      </c>
      <c r="E85" s="33"/>
      <c r="F85" s="33">
        <v>0</v>
      </c>
      <c r="G85" s="33">
        <v>0</v>
      </c>
      <c r="H85" s="33">
        <v>0</v>
      </c>
      <c r="I85" s="33">
        <v>0</v>
      </c>
      <c r="J85" s="120"/>
      <c r="O85" s="37"/>
      <c r="P85" s="37"/>
      <c r="Q85" s="37"/>
      <c r="R85" s="37"/>
    </row>
    <row r="86" spans="1:20" ht="108" customHeight="1" x14ac:dyDescent="0.25">
      <c r="A86" s="10" t="s">
        <v>134</v>
      </c>
      <c r="B86" s="33" t="s">
        <v>58</v>
      </c>
      <c r="C86" s="33" t="s">
        <v>77</v>
      </c>
      <c r="D86" s="58">
        <f>E86+F86+G86+H86+I86</f>
        <v>2726.83</v>
      </c>
      <c r="E86" s="33">
        <v>0</v>
      </c>
      <c r="F86" s="16">
        <v>0</v>
      </c>
      <c r="G86" s="79">
        <v>2726.83</v>
      </c>
      <c r="H86" s="33">
        <v>0</v>
      </c>
      <c r="I86" s="33">
        <v>0</v>
      </c>
      <c r="J86" s="118"/>
      <c r="O86" s="37" t="s">
        <v>75</v>
      </c>
      <c r="P86" s="37"/>
      <c r="Q86" s="37"/>
      <c r="R86" s="37"/>
    </row>
    <row r="87" spans="1:20" ht="255.6" customHeight="1" x14ac:dyDescent="0.25">
      <c r="A87" s="10" t="s">
        <v>146</v>
      </c>
      <c r="B87" s="33" t="s">
        <v>58</v>
      </c>
      <c r="C87" s="33" t="s">
        <v>7</v>
      </c>
      <c r="D87" s="89">
        <f>E87+F87+G87+H87+I87</f>
        <v>463.71</v>
      </c>
      <c r="E87" s="33">
        <v>0</v>
      </c>
      <c r="F87" s="69">
        <v>419.83</v>
      </c>
      <c r="G87" s="79">
        <v>43.88</v>
      </c>
      <c r="H87" s="51">
        <v>0</v>
      </c>
      <c r="I87" s="33">
        <v>0</v>
      </c>
      <c r="J87" s="51" t="s">
        <v>107</v>
      </c>
      <c r="O87" s="37"/>
      <c r="P87" s="19"/>
      <c r="Q87" s="37"/>
      <c r="R87" s="37"/>
      <c r="T87" s="1" t="s">
        <v>69</v>
      </c>
    </row>
    <row r="88" spans="1:20" ht="301.89999999999998" customHeight="1" x14ac:dyDescent="0.25">
      <c r="A88" s="10" t="s">
        <v>138</v>
      </c>
      <c r="B88" s="33" t="s">
        <v>58</v>
      </c>
      <c r="C88" s="33" t="s">
        <v>51</v>
      </c>
      <c r="D88" s="89">
        <f t="shared" si="7"/>
        <v>5326.55</v>
      </c>
      <c r="E88" s="33">
        <v>0</v>
      </c>
      <c r="F88" s="69">
        <v>3176.63</v>
      </c>
      <c r="G88" s="79">
        <v>2149.92</v>
      </c>
      <c r="H88" s="33">
        <v>0</v>
      </c>
      <c r="I88" s="33">
        <v>0</v>
      </c>
      <c r="J88" s="51" t="s">
        <v>107</v>
      </c>
      <c r="O88" s="37"/>
      <c r="P88" s="37"/>
      <c r="Q88" s="37"/>
      <c r="R88" s="37"/>
    </row>
    <row r="89" spans="1:20" ht="256.89999999999998" customHeight="1" x14ac:dyDescent="0.25">
      <c r="A89" s="10" t="s">
        <v>108</v>
      </c>
      <c r="B89" s="33" t="s">
        <v>58</v>
      </c>
      <c r="C89" s="33" t="s">
        <v>77</v>
      </c>
      <c r="D89" s="89">
        <f>E89+F89+G89+H89+I89</f>
        <v>14.67</v>
      </c>
      <c r="E89" s="33">
        <v>0</v>
      </c>
      <c r="F89" s="69">
        <v>13.35</v>
      </c>
      <c r="G89" s="79">
        <v>1.32</v>
      </c>
      <c r="H89" s="33">
        <v>0</v>
      </c>
      <c r="I89" s="33">
        <v>0</v>
      </c>
      <c r="J89" s="51" t="s">
        <v>107</v>
      </c>
      <c r="O89" s="102" t="s">
        <v>50</v>
      </c>
      <c r="P89" s="102"/>
      <c r="Q89" s="37"/>
      <c r="R89" s="37"/>
    </row>
    <row r="90" spans="1:20" ht="229.9" customHeight="1" x14ac:dyDescent="0.25">
      <c r="A90" s="15" t="s">
        <v>82</v>
      </c>
      <c r="B90" s="33" t="s">
        <v>58</v>
      </c>
      <c r="C90" s="33" t="s">
        <v>77</v>
      </c>
      <c r="D90" s="58">
        <f>E90+F90+G90+H90+I90</f>
        <v>11841.11</v>
      </c>
      <c r="E90" s="52">
        <v>3249.39</v>
      </c>
      <c r="F90" s="16">
        <v>4573.37</v>
      </c>
      <c r="G90" s="79">
        <v>1210.78</v>
      </c>
      <c r="H90" s="33">
        <v>2807.57</v>
      </c>
      <c r="I90" s="33">
        <v>0</v>
      </c>
      <c r="J90" s="51" t="s">
        <v>107</v>
      </c>
      <c r="K90" s="101"/>
      <c r="L90" s="102"/>
      <c r="M90" s="102"/>
      <c r="N90" s="102"/>
      <c r="O90" s="121" t="s">
        <v>131</v>
      </c>
      <c r="P90" s="121"/>
      <c r="Q90" s="121"/>
      <c r="R90" s="121"/>
      <c r="S90" s="4"/>
    </row>
    <row r="91" spans="1:20" ht="36" customHeight="1" x14ac:dyDescent="0.25">
      <c r="A91" s="103" t="s">
        <v>31</v>
      </c>
      <c r="B91" s="103"/>
      <c r="C91" s="103"/>
      <c r="D91" s="103"/>
      <c r="E91" s="103"/>
      <c r="F91" s="103"/>
      <c r="G91" s="103"/>
      <c r="H91" s="103"/>
      <c r="I91" s="103"/>
      <c r="J91" s="103"/>
    </row>
    <row r="92" spans="1:20" ht="178.15" hidden="1" customHeight="1" x14ac:dyDescent="0.25">
      <c r="A92" s="10" t="s">
        <v>144</v>
      </c>
      <c r="B92" s="33" t="s">
        <v>58</v>
      </c>
      <c r="C92" s="33" t="s">
        <v>7</v>
      </c>
      <c r="D92" s="89">
        <f>E92+F92+G92+H92+I92</f>
        <v>0</v>
      </c>
      <c r="E92" s="38">
        <v>0</v>
      </c>
      <c r="F92" s="38">
        <v>0</v>
      </c>
      <c r="G92" s="75">
        <v>0</v>
      </c>
      <c r="H92" s="38">
        <v>0</v>
      </c>
      <c r="I92" s="38">
        <v>0</v>
      </c>
      <c r="J92" s="51" t="s">
        <v>107</v>
      </c>
    </row>
    <row r="93" spans="1:20" ht="106.9" hidden="1" customHeight="1" x14ac:dyDescent="0.25">
      <c r="A93" s="33" t="s">
        <v>66</v>
      </c>
      <c r="B93" s="117" t="s">
        <v>58</v>
      </c>
      <c r="C93" s="117" t="s">
        <v>77</v>
      </c>
      <c r="D93" s="89">
        <f t="shared" ref="D93:D100" si="8">E93+F93+G93+H93+I93</f>
        <v>0</v>
      </c>
      <c r="E93" s="38">
        <f>E94+E95+E96+E97+E98+E99+E100</f>
        <v>0</v>
      </c>
      <c r="F93" s="38">
        <f>F94+F95+F96+F97+F98+F99+F100</f>
        <v>0</v>
      </c>
      <c r="G93" s="58">
        <f t="shared" ref="G93:I93" si="9">G94+G95+G96+G97+G98+G99+G100</f>
        <v>0</v>
      </c>
      <c r="H93" s="74">
        <f t="shared" si="9"/>
        <v>0</v>
      </c>
      <c r="I93" s="38">
        <f t="shared" si="9"/>
        <v>0</v>
      </c>
      <c r="J93" s="117" t="s">
        <v>107</v>
      </c>
    </row>
    <row r="94" spans="1:20" ht="46.9" hidden="1" customHeight="1" x14ac:dyDescent="0.25">
      <c r="A94" s="20" t="s">
        <v>117</v>
      </c>
      <c r="B94" s="120"/>
      <c r="C94" s="120"/>
      <c r="D94" s="89">
        <f t="shared" si="8"/>
        <v>0</v>
      </c>
      <c r="E94" s="38"/>
      <c r="F94" s="33">
        <v>0</v>
      </c>
      <c r="G94" s="16">
        <v>0</v>
      </c>
      <c r="H94" s="16">
        <v>0</v>
      </c>
      <c r="I94" s="38">
        <v>0</v>
      </c>
      <c r="J94" s="120"/>
      <c r="O94" s="1" t="s">
        <v>76</v>
      </c>
    </row>
    <row r="95" spans="1:20" ht="48" hidden="1" customHeight="1" x14ac:dyDescent="0.25">
      <c r="A95" s="18" t="s">
        <v>70</v>
      </c>
      <c r="B95" s="120"/>
      <c r="C95" s="120"/>
      <c r="D95" s="89">
        <f t="shared" si="8"/>
        <v>0</v>
      </c>
      <c r="E95" s="38"/>
      <c r="F95" s="33">
        <v>0</v>
      </c>
      <c r="G95" s="56">
        <v>0</v>
      </c>
      <c r="H95" s="73">
        <v>0</v>
      </c>
      <c r="I95" s="38">
        <v>0</v>
      </c>
      <c r="J95" s="120"/>
    </row>
    <row r="96" spans="1:20" ht="48.6" hidden="1" customHeight="1" x14ac:dyDescent="0.25">
      <c r="A96" s="18" t="s">
        <v>116</v>
      </c>
      <c r="B96" s="120"/>
      <c r="C96" s="120"/>
      <c r="D96" s="89">
        <f t="shared" si="8"/>
        <v>0</v>
      </c>
      <c r="E96" s="38"/>
      <c r="F96" s="33">
        <v>0</v>
      </c>
      <c r="G96" s="56">
        <v>0</v>
      </c>
      <c r="H96" s="33">
        <v>0</v>
      </c>
      <c r="I96" s="38">
        <v>0</v>
      </c>
      <c r="J96" s="120"/>
    </row>
    <row r="97" spans="1:18" ht="42" hidden="1" customHeight="1" x14ac:dyDescent="0.25">
      <c r="A97" s="20" t="s">
        <v>115</v>
      </c>
      <c r="B97" s="120"/>
      <c r="C97" s="120"/>
      <c r="D97" s="89">
        <f t="shared" si="8"/>
        <v>0</v>
      </c>
      <c r="E97" s="38"/>
      <c r="F97" s="38">
        <v>0</v>
      </c>
      <c r="G97" s="56">
        <v>0</v>
      </c>
      <c r="H97" s="38">
        <v>0</v>
      </c>
      <c r="I97" s="38">
        <v>0</v>
      </c>
      <c r="J97" s="120"/>
    </row>
    <row r="98" spans="1:18" ht="38.450000000000003" hidden="1" customHeight="1" x14ac:dyDescent="0.25">
      <c r="A98" s="18" t="s">
        <v>114</v>
      </c>
      <c r="B98" s="120"/>
      <c r="C98" s="120"/>
      <c r="D98" s="89">
        <f t="shared" si="8"/>
        <v>0</v>
      </c>
      <c r="E98" s="38"/>
      <c r="F98" s="38">
        <v>0</v>
      </c>
      <c r="G98" s="56">
        <v>0</v>
      </c>
      <c r="H98" s="33">
        <v>0</v>
      </c>
      <c r="I98" s="38">
        <v>0</v>
      </c>
      <c r="J98" s="120"/>
    </row>
    <row r="99" spans="1:18" ht="38.450000000000003" hidden="1" customHeight="1" x14ac:dyDescent="0.25">
      <c r="A99" s="21" t="s">
        <v>113</v>
      </c>
      <c r="B99" s="120"/>
      <c r="C99" s="120"/>
      <c r="D99" s="89">
        <f t="shared" si="8"/>
        <v>0</v>
      </c>
      <c r="E99" s="38"/>
      <c r="F99" s="38">
        <v>0</v>
      </c>
      <c r="G99" s="38">
        <v>0</v>
      </c>
      <c r="H99" s="33">
        <v>0</v>
      </c>
      <c r="I99" s="38">
        <v>0</v>
      </c>
      <c r="J99" s="120"/>
    </row>
    <row r="100" spans="1:18" ht="36.6" hidden="1" customHeight="1" x14ac:dyDescent="0.25">
      <c r="A100" s="21" t="s">
        <v>112</v>
      </c>
      <c r="B100" s="118"/>
      <c r="C100" s="118"/>
      <c r="D100" s="89">
        <f t="shared" si="8"/>
        <v>0</v>
      </c>
      <c r="E100" s="38"/>
      <c r="F100" s="38">
        <v>0</v>
      </c>
      <c r="G100" s="38">
        <v>0</v>
      </c>
      <c r="H100" s="38">
        <v>0</v>
      </c>
      <c r="I100" s="33">
        <v>0</v>
      </c>
      <c r="J100" s="118"/>
    </row>
    <row r="101" spans="1:18" ht="44.45" customHeight="1" x14ac:dyDescent="0.25">
      <c r="A101" s="117" t="s">
        <v>145</v>
      </c>
      <c r="B101" s="33" t="s">
        <v>58</v>
      </c>
      <c r="C101" s="33" t="s">
        <v>77</v>
      </c>
      <c r="D101" s="89">
        <f>E101+F101+G101+H101+I101</f>
        <v>584.54</v>
      </c>
      <c r="E101" s="47">
        <v>550</v>
      </c>
      <c r="F101" s="33">
        <v>0</v>
      </c>
      <c r="G101" s="79">
        <v>34.54</v>
      </c>
      <c r="H101" s="33">
        <v>0</v>
      </c>
      <c r="I101" s="33">
        <v>0</v>
      </c>
      <c r="J101" s="117" t="s">
        <v>107</v>
      </c>
      <c r="O101" s="97" t="s">
        <v>78</v>
      </c>
      <c r="P101" s="97"/>
      <c r="Q101" s="97"/>
    </row>
    <row r="102" spans="1:18" ht="100.9" customHeight="1" x14ac:dyDescent="0.25">
      <c r="A102" s="118"/>
      <c r="B102" s="33" t="s">
        <v>58</v>
      </c>
      <c r="C102" s="33" t="s">
        <v>7</v>
      </c>
      <c r="D102" s="89">
        <f>E102+F102+G102+H102+I102</f>
        <v>1116.77</v>
      </c>
      <c r="E102" s="33">
        <v>0</v>
      </c>
      <c r="F102" s="33">
        <v>0</v>
      </c>
      <c r="G102" s="79">
        <v>1116.77</v>
      </c>
      <c r="H102" s="33">
        <v>0</v>
      </c>
      <c r="I102" s="33">
        <v>0</v>
      </c>
      <c r="J102" s="118"/>
    </row>
    <row r="103" spans="1:18" ht="409.15" customHeight="1" x14ac:dyDescent="0.25">
      <c r="A103" s="72" t="s">
        <v>106</v>
      </c>
      <c r="B103" s="33" t="s">
        <v>58</v>
      </c>
      <c r="C103" s="33" t="s">
        <v>77</v>
      </c>
      <c r="D103" s="89">
        <f>E103+F103+G103+H103+I103</f>
        <v>14411.48</v>
      </c>
      <c r="E103" s="55">
        <v>2745.21</v>
      </c>
      <c r="F103" s="69">
        <v>1389.16</v>
      </c>
      <c r="G103" s="79">
        <v>5791.95</v>
      </c>
      <c r="H103" s="33">
        <v>4485.16</v>
      </c>
      <c r="I103" s="33">
        <v>0</v>
      </c>
      <c r="J103" s="51" t="s">
        <v>107</v>
      </c>
    </row>
    <row r="104" spans="1:18" ht="24.6" customHeight="1" x14ac:dyDescent="0.25">
      <c r="A104" s="104" t="s">
        <v>96</v>
      </c>
      <c r="B104" s="105"/>
      <c r="C104" s="105"/>
      <c r="D104" s="105"/>
      <c r="E104" s="105"/>
      <c r="F104" s="105"/>
      <c r="G104" s="105"/>
      <c r="H104" s="105"/>
      <c r="I104" s="105"/>
      <c r="J104" s="106"/>
    </row>
    <row r="105" spans="1:18" ht="115.9" customHeight="1" x14ac:dyDescent="0.25">
      <c r="A105" s="29" t="s">
        <v>45</v>
      </c>
      <c r="B105" s="28" t="s">
        <v>58</v>
      </c>
      <c r="C105" s="28" t="s">
        <v>7</v>
      </c>
      <c r="D105" s="23">
        <f>E105+F105+G105+H105+I105</f>
        <v>9641.82</v>
      </c>
      <c r="E105" s="28">
        <v>680.73</v>
      </c>
      <c r="F105" s="28">
        <v>830</v>
      </c>
      <c r="G105" s="28">
        <v>756.09</v>
      </c>
      <c r="H105" s="82">
        <v>5905</v>
      </c>
      <c r="I105" s="82">
        <v>1470</v>
      </c>
      <c r="J105" s="51" t="s">
        <v>107</v>
      </c>
    </row>
    <row r="106" spans="1:18" ht="33.75" customHeight="1" x14ac:dyDescent="0.25">
      <c r="A106" s="93" t="s">
        <v>101</v>
      </c>
      <c r="B106" s="93"/>
      <c r="C106" s="42" t="s">
        <v>10</v>
      </c>
      <c r="D106" s="24">
        <f>D107+D108+D109</f>
        <v>1341594.8399999999</v>
      </c>
      <c r="E106" s="24">
        <f>E107+E108+E109</f>
        <v>222055.74000000002</v>
      </c>
      <c r="F106" s="24">
        <f t="shared" ref="F106:I106" si="10">F107+F108+F109</f>
        <v>249050.88999999998</v>
      </c>
      <c r="G106" s="77">
        <f>G107+G108+G109</f>
        <v>265301.87999999995</v>
      </c>
      <c r="H106" s="24">
        <f>H107+H108+H109</f>
        <v>303041.23</v>
      </c>
      <c r="I106" s="24">
        <f t="shared" si="10"/>
        <v>302145.09999999998</v>
      </c>
      <c r="J106" s="112"/>
      <c r="L106" s="5"/>
    </row>
    <row r="107" spans="1:18" ht="32.25" customHeight="1" x14ac:dyDescent="0.25">
      <c r="A107" s="94"/>
      <c r="B107" s="94"/>
      <c r="C107" s="42" t="s">
        <v>77</v>
      </c>
      <c r="D107" s="24">
        <f>E107+F107+G107+H107+I107</f>
        <v>403346.83</v>
      </c>
      <c r="E107" s="24">
        <f>E55+E56+E57+E65+E69+E90+E101+E103</f>
        <v>70517.27</v>
      </c>
      <c r="F107" s="24">
        <f>F55+F56+F57+F65+F69+F90+F101+F103+F93+F89</f>
        <v>72415.520000000004</v>
      </c>
      <c r="G107" s="24">
        <f>G55+G56+G57+G65+G69+G90+G101+G103+G93+G89+G64+G86</f>
        <v>85856.37999999999</v>
      </c>
      <c r="H107" s="24">
        <f t="shared" ref="H107:I107" si="11">H55+H56+H57+H65+H69+H90+H101+H103+H93+H89+H64</f>
        <v>91768.22</v>
      </c>
      <c r="I107" s="24">
        <f t="shared" si="11"/>
        <v>82789.440000000002</v>
      </c>
      <c r="J107" s="112"/>
      <c r="L107" s="5"/>
    </row>
    <row r="108" spans="1:18" ht="34.5" customHeight="1" x14ac:dyDescent="0.25">
      <c r="A108" s="94"/>
      <c r="B108" s="94"/>
      <c r="C108" s="42" t="s">
        <v>7</v>
      </c>
      <c r="D108" s="24">
        <f>D59+D62+D68+D87+D92+D102+D105+D58</f>
        <v>804672.87999999989</v>
      </c>
      <c r="E108" s="24">
        <f t="shared" ref="E108:I108" si="12">E59+E62+E68+E87+E92+E102+E105+E58</f>
        <v>140968.13</v>
      </c>
      <c r="F108" s="24">
        <f t="shared" si="12"/>
        <v>145198.63999999998</v>
      </c>
      <c r="G108" s="24">
        <f t="shared" si="12"/>
        <v>152420.34</v>
      </c>
      <c r="H108" s="24">
        <f>H59+H62+H68+H87+H92+H102+H105+H58</f>
        <v>179628.21</v>
      </c>
      <c r="I108" s="24">
        <f t="shared" si="12"/>
        <v>186457.56</v>
      </c>
      <c r="J108" s="112"/>
      <c r="L108" s="5"/>
    </row>
    <row r="109" spans="1:18" ht="45.75" customHeight="1" x14ac:dyDescent="0.25">
      <c r="A109" s="95"/>
      <c r="B109" s="95"/>
      <c r="C109" s="42" t="s">
        <v>51</v>
      </c>
      <c r="D109" s="24">
        <f t="shared" ref="D109" si="13">E109+F109+G109+H109+I109</f>
        <v>133575.13</v>
      </c>
      <c r="E109" s="42">
        <f>E88+E63+E60</f>
        <v>10570.34</v>
      </c>
      <c r="F109" s="42">
        <f>F88+F63+F60</f>
        <v>31436.73</v>
      </c>
      <c r="G109" s="24">
        <f>G88+G63+G60</f>
        <v>27025.16</v>
      </c>
      <c r="H109" s="42">
        <f>H88+H63+H60</f>
        <v>31644.799999999999</v>
      </c>
      <c r="I109" s="42">
        <f>I88+I63+I60</f>
        <v>32898.1</v>
      </c>
      <c r="J109" s="42"/>
      <c r="L109" s="5"/>
    </row>
    <row r="110" spans="1:18" ht="36" customHeight="1" x14ac:dyDescent="0.25">
      <c r="A110" s="103" t="s">
        <v>98</v>
      </c>
      <c r="B110" s="103"/>
      <c r="C110" s="103"/>
      <c r="D110" s="103"/>
      <c r="E110" s="103"/>
      <c r="F110" s="103"/>
      <c r="G110" s="103"/>
      <c r="H110" s="103"/>
      <c r="I110" s="103"/>
      <c r="J110" s="103"/>
    </row>
    <row r="111" spans="1:18" ht="30.75" customHeight="1" x14ac:dyDescent="0.25">
      <c r="A111" s="116" t="s">
        <v>25</v>
      </c>
      <c r="B111" s="116"/>
      <c r="C111" s="116"/>
      <c r="D111" s="116"/>
      <c r="E111" s="116"/>
      <c r="F111" s="116"/>
      <c r="G111" s="116"/>
      <c r="H111" s="116"/>
      <c r="I111" s="116"/>
      <c r="J111" s="116"/>
    </row>
    <row r="112" spans="1:18" ht="159.75" customHeight="1" x14ac:dyDescent="0.25">
      <c r="A112" s="11" t="s">
        <v>8</v>
      </c>
      <c r="B112" s="33" t="s">
        <v>58</v>
      </c>
      <c r="C112" s="33" t="s">
        <v>77</v>
      </c>
      <c r="D112" s="89">
        <f t="shared" ref="D112:D121" si="14">E112+F112+G112+H112+I112</f>
        <v>95455.159999999989</v>
      </c>
      <c r="E112" s="51">
        <v>16605.39</v>
      </c>
      <c r="F112" s="69">
        <v>16926.7</v>
      </c>
      <c r="G112" s="80">
        <v>18073.62</v>
      </c>
      <c r="H112" s="79">
        <v>22318.53</v>
      </c>
      <c r="I112" s="79">
        <v>21530.92</v>
      </c>
      <c r="J112" s="51" t="s">
        <v>107</v>
      </c>
      <c r="O112" s="102"/>
      <c r="P112" s="102"/>
      <c r="Q112" s="102"/>
      <c r="R112" s="102"/>
    </row>
    <row r="113" spans="1:24" ht="36.6" customHeight="1" x14ac:dyDescent="0.25">
      <c r="A113" s="104" t="s">
        <v>135</v>
      </c>
      <c r="B113" s="105"/>
      <c r="C113" s="105"/>
      <c r="D113" s="105"/>
      <c r="E113" s="105"/>
      <c r="F113" s="105"/>
      <c r="G113" s="105"/>
      <c r="H113" s="105"/>
      <c r="I113" s="105"/>
      <c r="J113" s="106"/>
      <c r="O113" s="60"/>
      <c r="P113" s="60"/>
      <c r="Q113" s="60"/>
      <c r="R113" s="60"/>
    </row>
    <row r="114" spans="1:24" ht="296.45" customHeight="1" x14ac:dyDescent="0.25">
      <c r="A114" s="11" t="s">
        <v>136</v>
      </c>
      <c r="B114" s="33" t="s">
        <v>58</v>
      </c>
      <c r="C114" s="33" t="s">
        <v>77</v>
      </c>
      <c r="D114" s="89">
        <f t="shared" si="14"/>
        <v>6.2</v>
      </c>
      <c r="E114" s="33">
        <v>6.2</v>
      </c>
      <c r="F114" s="33">
        <v>0</v>
      </c>
      <c r="G114" s="33">
        <v>0</v>
      </c>
      <c r="H114" s="33">
        <v>0</v>
      </c>
      <c r="I114" s="33">
        <v>0</v>
      </c>
      <c r="J114" s="51" t="s">
        <v>107</v>
      </c>
      <c r="O114" s="37"/>
      <c r="P114" s="37"/>
      <c r="Q114" s="37"/>
      <c r="R114" s="37"/>
    </row>
    <row r="115" spans="1:24" ht="170.45" customHeight="1" x14ac:dyDescent="0.25">
      <c r="A115" s="117" t="s">
        <v>110</v>
      </c>
      <c r="B115" s="33" t="s">
        <v>58</v>
      </c>
      <c r="C115" s="33" t="s">
        <v>51</v>
      </c>
      <c r="D115" s="89">
        <f t="shared" si="14"/>
        <v>196.56</v>
      </c>
      <c r="E115" s="33">
        <v>196.56</v>
      </c>
      <c r="F115" s="33">
        <v>0</v>
      </c>
      <c r="G115" s="51">
        <v>0</v>
      </c>
      <c r="H115" s="33">
        <v>0</v>
      </c>
      <c r="I115" s="33">
        <v>0</v>
      </c>
      <c r="J115" s="117" t="s">
        <v>107</v>
      </c>
      <c r="O115" s="37"/>
      <c r="P115" s="37"/>
      <c r="Q115" s="37"/>
      <c r="R115" s="37"/>
    </row>
    <row r="116" spans="1:24" ht="118.9" customHeight="1" x14ac:dyDescent="0.25">
      <c r="A116" s="118"/>
      <c r="B116" s="33" t="s">
        <v>58</v>
      </c>
      <c r="C116" s="33" t="s">
        <v>7</v>
      </c>
      <c r="D116" s="89">
        <f t="shared" si="14"/>
        <v>4.01</v>
      </c>
      <c r="E116" s="33">
        <v>4.01</v>
      </c>
      <c r="F116" s="33">
        <v>0</v>
      </c>
      <c r="G116" s="69">
        <v>0</v>
      </c>
      <c r="H116" s="33">
        <v>0</v>
      </c>
      <c r="I116" s="33">
        <v>0</v>
      </c>
      <c r="J116" s="118"/>
      <c r="O116" s="37"/>
      <c r="P116" s="37"/>
      <c r="Q116" s="37"/>
      <c r="R116" s="37"/>
    </row>
    <row r="117" spans="1:24" ht="56.45" customHeight="1" x14ac:dyDescent="0.25">
      <c r="A117" s="104" t="s">
        <v>140</v>
      </c>
      <c r="B117" s="105"/>
      <c r="C117" s="105"/>
      <c r="D117" s="105"/>
      <c r="E117" s="105"/>
      <c r="F117" s="105"/>
      <c r="G117" s="105"/>
      <c r="H117" s="105"/>
      <c r="I117" s="105"/>
      <c r="J117" s="106"/>
      <c r="O117" s="62"/>
      <c r="P117" s="62"/>
      <c r="Q117" s="62"/>
      <c r="R117" s="62"/>
    </row>
    <row r="118" spans="1:24" ht="121.9" customHeight="1" x14ac:dyDescent="0.25">
      <c r="A118" s="63" t="s">
        <v>141</v>
      </c>
      <c r="B118" s="59" t="s">
        <v>137</v>
      </c>
      <c r="C118" s="59" t="s">
        <v>77</v>
      </c>
      <c r="D118" s="89">
        <f t="shared" si="14"/>
        <v>277.86</v>
      </c>
      <c r="E118" s="59">
        <v>0</v>
      </c>
      <c r="F118" s="69">
        <v>277.86</v>
      </c>
      <c r="G118" s="59">
        <v>0</v>
      </c>
      <c r="H118" s="59">
        <v>0</v>
      </c>
      <c r="I118" s="59">
        <v>0</v>
      </c>
      <c r="J118" s="61" t="s">
        <v>107</v>
      </c>
      <c r="O118" s="60" t="s">
        <v>139</v>
      </c>
      <c r="P118" s="60"/>
      <c r="Q118" s="60"/>
      <c r="R118" s="60"/>
    </row>
    <row r="119" spans="1:24" ht="121.9" customHeight="1" x14ac:dyDescent="0.25">
      <c r="A119" s="68" t="s">
        <v>142</v>
      </c>
      <c r="B119" s="67" t="s">
        <v>137</v>
      </c>
      <c r="C119" s="67" t="s">
        <v>77</v>
      </c>
      <c r="D119" s="89">
        <f t="shared" si="14"/>
        <v>4815.7899999999991</v>
      </c>
      <c r="E119" s="67">
        <v>0</v>
      </c>
      <c r="F119" s="69">
        <v>772.49</v>
      </c>
      <c r="G119" s="79">
        <v>1425.08</v>
      </c>
      <c r="H119" s="79">
        <v>1309.1099999999999</v>
      </c>
      <c r="I119" s="79">
        <v>1309.1099999999999</v>
      </c>
      <c r="J119" s="66" t="s">
        <v>107</v>
      </c>
      <c r="O119" s="65"/>
      <c r="P119" s="65"/>
      <c r="Q119" s="65"/>
      <c r="R119" s="65"/>
    </row>
    <row r="120" spans="1:24" s="3" customFormat="1" ht="114" customHeight="1" x14ac:dyDescent="0.25">
      <c r="A120" s="10" t="s">
        <v>33</v>
      </c>
      <c r="B120" s="33" t="s">
        <v>58</v>
      </c>
      <c r="C120" s="33" t="s">
        <v>77</v>
      </c>
      <c r="D120" s="89">
        <f t="shared" si="14"/>
        <v>565.84999999999991</v>
      </c>
      <c r="E120" s="51">
        <v>61.68</v>
      </c>
      <c r="F120" s="16">
        <v>28.7</v>
      </c>
      <c r="G120" s="83">
        <v>166.91</v>
      </c>
      <c r="H120" s="79">
        <v>308.56</v>
      </c>
      <c r="I120" s="81">
        <v>0</v>
      </c>
      <c r="J120" s="51" t="s">
        <v>107</v>
      </c>
      <c r="O120" s="119" t="s">
        <v>46</v>
      </c>
      <c r="P120" s="119"/>
      <c r="Q120" s="119"/>
      <c r="R120" s="119"/>
      <c r="S120" s="9"/>
      <c r="T120" s="9"/>
      <c r="U120" s="9"/>
      <c r="V120" s="9"/>
      <c r="W120" s="9"/>
      <c r="X120" s="9"/>
    </row>
    <row r="121" spans="1:24" s="3" customFormat="1" ht="22.9" hidden="1" customHeight="1" x14ac:dyDescent="0.25">
      <c r="A121" s="64"/>
      <c r="B121" s="33"/>
      <c r="C121" s="33"/>
      <c r="D121" s="89">
        <f t="shared" si="14"/>
        <v>0</v>
      </c>
      <c r="E121" s="33">
        <v>0</v>
      </c>
      <c r="F121" s="61">
        <v>0</v>
      </c>
      <c r="G121" s="33">
        <v>0</v>
      </c>
      <c r="H121" s="33">
        <v>0</v>
      </c>
      <c r="I121" s="33">
        <v>0</v>
      </c>
      <c r="J121" s="51"/>
      <c r="O121" s="12">
        <v>1</v>
      </c>
      <c r="P121" s="12"/>
      <c r="Q121" s="12"/>
      <c r="R121" s="12"/>
      <c r="S121" s="9"/>
      <c r="T121" s="9"/>
      <c r="U121" s="9"/>
      <c r="V121" s="9"/>
      <c r="W121" s="9"/>
      <c r="X121" s="9"/>
    </row>
    <row r="122" spans="1:24" ht="31.5" customHeight="1" x14ac:dyDescent="0.25">
      <c r="A122" s="103" t="s">
        <v>24</v>
      </c>
      <c r="B122" s="103"/>
      <c r="C122" s="103"/>
      <c r="D122" s="103"/>
      <c r="E122" s="103"/>
      <c r="F122" s="103"/>
      <c r="G122" s="103"/>
      <c r="H122" s="103"/>
      <c r="I122" s="103"/>
      <c r="J122" s="103"/>
    </row>
    <row r="123" spans="1:24" ht="133.5" customHeight="1" x14ac:dyDescent="0.25">
      <c r="A123" s="33" t="s">
        <v>40</v>
      </c>
      <c r="B123" s="33" t="s">
        <v>58</v>
      </c>
      <c r="C123" s="33" t="s">
        <v>58</v>
      </c>
      <c r="D123" s="89">
        <f>E123+F123+G123+H123+I123</f>
        <v>325.79000000000002</v>
      </c>
      <c r="E123" s="51">
        <v>71.73</v>
      </c>
      <c r="F123" s="16">
        <v>69.06</v>
      </c>
      <c r="G123" s="80">
        <v>88</v>
      </c>
      <c r="H123" s="80">
        <v>97</v>
      </c>
      <c r="I123" s="79">
        <v>0</v>
      </c>
      <c r="J123" s="51" t="s">
        <v>107</v>
      </c>
      <c r="K123" s="114"/>
      <c r="L123" s="115"/>
      <c r="M123" s="115"/>
      <c r="N123" s="115"/>
      <c r="O123" s="6" t="s">
        <v>42</v>
      </c>
      <c r="P123" s="6"/>
      <c r="Q123" s="6"/>
    </row>
    <row r="124" spans="1:24" ht="42" customHeight="1" x14ac:dyDescent="0.25">
      <c r="A124" s="104" t="s">
        <v>90</v>
      </c>
      <c r="B124" s="105"/>
      <c r="C124" s="105"/>
      <c r="D124" s="105"/>
      <c r="E124" s="105"/>
      <c r="F124" s="105"/>
      <c r="G124" s="105"/>
      <c r="H124" s="105"/>
      <c r="I124" s="105"/>
      <c r="J124" s="106"/>
      <c r="K124" s="39"/>
      <c r="L124" s="40"/>
      <c r="M124" s="40"/>
      <c r="N124" s="40"/>
      <c r="O124" s="6"/>
      <c r="P124" s="6"/>
      <c r="Q124" s="6"/>
    </row>
    <row r="125" spans="1:24" ht="102.6" customHeight="1" x14ac:dyDescent="0.25">
      <c r="A125" s="33" t="s">
        <v>91</v>
      </c>
      <c r="B125" s="33" t="s">
        <v>58</v>
      </c>
      <c r="C125" s="33" t="s">
        <v>58</v>
      </c>
      <c r="D125" s="89">
        <f>E125+F125+G125+H125+I125</f>
        <v>57.31</v>
      </c>
      <c r="E125" s="51">
        <v>57.31</v>
      </c>
      <c r="F125" s="33">
        <v>0</v>
      </c>
      <c r="G125" s="33">
        <v>0</v>
      </c>
      <c r="H125" s="33">
        <v>0</v>
      </c>
      <c r="I125" s="33">
        <v>0</v>
      </c>
      <c r="J125" s="33" t="s">
        <v>93</v>
      </c>
      <c r="K125" s="39"/>
      <c r="L125" s="40"/>
      <c r="M125" s="40"/>
      <c r="N125" s="40"/>
      <c r="O125" s="6"/>
      <c r="P125" s="6"/>
      <c r="Q125" s="6"/>
    </row>
    <row r="126" spans="1:24" ht="40.5" customHeight="1" x14ac:dyDescent="0.25">
      <c r="A126" s="103" t="s">
        <v>26</v>
      </c>
      <c r="B126" s="103"/>
      <c r="C126" s="103"/>
      <c r="D126" s="103"/>
      <c r="E126" s="103"/>
      <c r="F126" s="103"/>
      <c r="G126" s="103"/>
      <c r="H126" s="103"/>
      <c r="I126" s="103"/>
      <c r="J126" s="103"/>
      <c r="K126" s="6"/>
      <c r="L126" s="6"/>
      <c r="M126" s="6"/>
    </row>
    <row r="127" spans="1:24" ht="129" customHeight="1" x14ac:dyDescent="0.25">
      <c r="A127" s="11" t="s">
        <v>12</v>
      </c>
      <c r="B127" s="33" t="s">
        <v>58</v>
      </c>
      <c r="C127" s="33" t="s">
        <v>7</v>
      </c>
      <c r="D127" s="89">
        <f>E127+F127+G127+H127+I127</f>
        <v>9437.2200000000012</v>
      </c>
      <c r="E127" s="51">
        <v>458.11</v>
      </c>
      <c r="F127" s="69">
        <v>2209.2800000000002</v>
      </c>
      <c r="G127" s="79">
        <v>1709.37</v>
      </c>
      <c r="H127" s="79">
        <v>2156.62</v>
      </c>
      <c r="I127" s="79">
        <v>2903.84</v>
      </c>
      <c r="J127" s="51" t="s">
        <v>107</v>
      </c>
    </row>
    <row r="128" spans="1:24" ht="130.5" customHeight="1" x14ac:dyDescent="0.25">
      <c r="A128" s="11" t="s">
        <v>27</v>
      </c>
      <c r="B128" s="33" t="s">
        <v>58</v>
      </c>
      <c r="C128" s="33" t="s">
        <v>77</v>
      </c>
      <c r="D128" s="89">
        <f>E128+F128+G128+H128+I128</f>
        <v>3468.06</v>
      </c>
      <c r="E128" s="51">
        <v>110.27</v>
      </c>
      <c r="F128" s="69">
        <v>1143.04</v>
      </c>
      <c r="G128" s="79">
        <v>1061.42</v>
      </c>
      <c r="H128" s="79">
        <v>1153.33</v>
      </c>
      <c r="I128" s="79">
        <v>0</v>
      </c>
      <c r="J128" s="51" t="s">
        <v>107</v>
      </c>
    </row>
    <row r="129" spans="1:18" ht="40.5" customHeight="1" x14ac:dyDescent="0.25">
      <c r="A129" s="107" t="s">
        <v>36</v>
      </c>
      <c r="B129" s="108"/>
      <c r="C129" s="108"/>
      <c r="D129" s="108"/>
      <c r="E129" s="108"/>
      <c r="F129" s="108"/>
      <c r="G129" s="108"/>
      <c r="H129" s="108"/>
      <c r="I129" s="108"/>
      <c r="J129" s="109"/>
    </row>
    <row r="130" spans="1:18" ht="123" customHeight="1" x14ac:dyDescent="0.25">
      <c r="A130" s="11" t="s">
        <v>37</v>
      </c>
      <c r="B130" s="33" t="s">
        <v>58</v>
      </c>
      <c r="C130" s="33" t="s">
        <v>77</v>
      </c>
      <c r="D130" s="89">
        <f>E130+F130+G130+H130+I130</f>
        <v>303.95999999999998</v>
      </c>
      <c r="E130" s="51">
        <v>22.96</v>
      </c>
      <c r="F130" s="16">
        <v>183.7</v>
      </c>
      <c r="G130" s="80">
        <v>51.24</v>
      </c>
      <c r="H130" s="79">
        <v>46.06</v>
      </c>
      <c r="I130" s="79">
        <v>0</v>
      </c>
      <c r="J130" s="51" t="s">
        <v>107</v>
      </c>
      <c r="O130" s="110" t="s">
        <v>143</v>
      </c>
      <c r="P130" s="110"/>
      <c r="Q130" s="110"/>
    </row>
    <row r="131" spans="1:18" ht="37.15" customHeight="1" x14ac:dyDescent="0.25">
      <c r="A131" s="103" t="s">
        <v>31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O131" s="34"/>
      <c r="P131" s="34"/>
      <c r="Q131" s="34"/>
    </row>
    <row r="132" spans="1:18" ht="229.15" customHeight="1" x14ac:dyDescent="0.25">
      <c r="A132" s="11" t="s">
        <v>31</v>
      </c>
      <c r="B132" s="33" t="s">
        <v>58</v>
      </c>
      <c r="C132" s="33" t="s">
        <v>77</v>
      </c>
      <c r="D132" s="89">
        <f>E132+F132+G132+H132+I132</f>
        <v>496.76</v>
      </c>
      <c r="E132" s="51">
        <v>206.35</v>
      </c>
      <c r="F132" s="69">
        <v>33.020000000000003</v>
      </c>
      <c r="G132" s="79">
        <v>249.39</v>
      </c>
      <c r="H132" s="80">
        <v>8</v>
      </c>
      <c r="I132" s="79">
        <v>0</v>
      </c>
      <c r="J132" s="51" t="s">
        <v>107</v>
      </c>
      <c r="O132" s="34"/>
      <c r="P132" s="34"/>
      <c r="Q132" s="34"/>
    </row>
    <row r="133" spans="1:18" ht="70.900000000000006" customHeight="1" x14ac:dyDescent="0.25">
      <c r="A133" s="111" t="s">
        <v>102</v>
      </c>
      <c r="B133" s="112"/>
      <c r="C133" s="42" t="s">
        <v>10</v>
      </c>
      <c r="D133" s="24">
        <f>D134+D136+D135</f>
        <v>115410.53000000001</v>
      </c>
      <c r="E133" s="24">
        <f>E134+E136+E135</f>
        <v>17800.57</v>
      </c>
      <c r="F133" s="24">
        <f t="shared" ref="F133:I133" si="15">F134+F136+F135</f>
        <v>21643.850000000006</v>
      </c>
      <c r="G133" s="24">
        <f t="shared" si="15"/>
        <v>22825.030000000002</v>
      </c>
      <c r="H133" s="24">
        <f t="shared" si="15"/>
        <v>27397.210000000003</v>
      </c>
      <c r="I133" s="24">
        <f t="shared" si="15"/>
        <v>25743.87</v>
      </c>
      <c r="J133" s="96"/>
      <c r="O133" s="34"/>
      <c r="P133" s="34"/>
      <c r="Q133" s="34"/>
    </row>
    <row r="134" spans="1:18" ht="29.25" customHeight="1" x14ac:dyDescent="0.25">
      <c r="A134" s="111"/>
      <c r="B134" s="112"/>
      <c r="C134" s="42" t="s">
        <v>77</v>
      </c>
      <c r="D134" s="91">
        <f>E134+F134+G134+H134+I134</f>
        <v>105772.74000000002</v>
      </c>
      <c r="E134" s="24">
        <f>E112+E128+E130+E120+E123+E121+E132+E114+E125+E118</f>
        <v>17141.89</v>
      </c>
      <c r="F134" s="24">
        <f>F112+F128+F130+F120+F123+F121+F132+F114+F125+F118+F119</f>
        <v>19434.570000000007</v>
      </c>
      <c r="G134" s="24">
        <f>G112+G128+G130+G120+G123+G121+G132+G114+G125+G118+G119</f>
        <v>21115.660000000003</v>
      </c>
      <c r="H134" s="24">
        <f t="shared" ref="H134:I134" si="16">H112+H128+H130+H120+H123+H121+H132+H114+H125+H118+H119</f>
        <v>25240.590000000004</v>
      </c>
      <c r="I134" s="24">
        <f t="shared" si="16"/>
        <v>22840.03</v>
      </c>
      <c r="J134" s="96"/>
    </row>
    <row r="135" spans="1:18" ht="29.25" customHeight="1" x14ac:dyDescent="0.25">
      <c r="A135" s="111"/>
      <c r="B135" s="112"/>
      <c r="C135" s="42" t="s">
        <v>51</v>
      </c>
      <c r="D135" s="91">
        <f>E135+F135+G135+H135+I135</f>
        <v>196.56</v>
      </c>
      <c r="E135" s="24">
        <f>E115</f>
        <v>196.56</v>
      </c>
      <c r="F135" s="24">
        <f t="shared" ref="F135:I135" si="17">F115</f>
        <v>0</v>
      </c>
      <c r="G135" s="24">
        <f t="shared" si="17"/>
        <v>0</v>
      </c>
      <c r="H135" s="24">
        <f t="shared" si="17"/>
        <v>0</v>
      </c>
      <c r="I135" s="24">
        <f t="shared" si="17"/>
        <v>0</v>
      </c>
      <c r="J135" s="96"/>
    </row>
    <row r="136" spans="1:18" ht="42.75" customHeight="1" x14ac:dyDescent="0.25">
      <c r="A136" s="111"/>
      <c r="B136" s="112"/>
      <c r="C136" s="42" t="s">
        <v>7</v>
      </c>
      <c r="D136" s="91">
        <f>E136+F136+G136+H136+I136</f>
        <v>9441.23</v>
      </c>
      <c r="E136" s="24">
        <f>E127+E116</f>
        <v>462.12</v>
      </c>
      <c r="F136" s="24">
        <f t="shared" ref="F136:I136" si="18">F127+F116</f>
        <v>2209.2800000000002</v>
      </c>
      <c r="G136" s="24">
        <f t="shared" si="18"/>
        <v>1709.37</v>
      </c>
      <c r="H136" s="24">
        <f t="shared" si="18"/>
        <v>2156.62</v>
      </c>
      <c r="I136" s="24">
        <f t="shared" si="18"/>
        <v>2903.84</v>
      </c>
      <c r="J136" s="96"/>
      <c r="K136" s="101"/>
      <c r="L136" s="102"/>
      <c r="M136" s="102"/>
      <c r="N136" s="102"/>
    </row>
    <row r="137" spans="1:18" ht="34.15" customHeight="1" x14ac:dyDescent="0.25">
      <c r="A137" s="103" t="s">
        <v>103</v>
      </c>
      <c r="B137" s="103"/>
      <c r="C137" s="103"/>
      <c r="D137" s="103"/>
      <c r="E137" s="103"/>
      <c r="F137" s="103"/>
      <c r="G137" s="103"/>
      <c r="H137" s="103"/>
      <c r="I137" s="103"/>
      <c r="J137" s="103"/>
    </row>
    <row r="138" spans="1:18" ht="36" customHeight="1" x14ac:dyDescent="0.25">
      <c r="A138" s="103" t="s">
        <v>28</v>
      </c>
      <c r="B138" s="103"/>
      <c r="C138" s="103"/>
      <c r="D138" s="103"/>
      <c r="E138" s="103"/>
      <c r="F138" s="103"/>
      <c r="G138" s="103"/>
      <c r="H138" s="103"/>
      <c r="I138" s="103"/>
      <c r="J138" s="103"/>
    </row>
    <row r="139" spans="1:18" ht="109.9" customHeight="1" x14ac:dyDescent="0.25">
      <c r="A139" s="11" t="s">
        <v>34</v>
      </c>
      <c r="B139" s="33" t="s">
        <v>58</v>
      </c>
      <c r="C139" s="33" t="s">
        <v>77</v>
      </c>
      <c r="D139" s="89">
        <f>E139+F139+G139+H139+I139</f>
        <v>661.18000000000006</v>
      </c>
      <c r="E139" s="16">
        <v>74.94</v>
      </c>
      <c r="F139" s="16">
        <v>132.24</v>
      </c>
      <c r="G139" s="80">
        <v>167</v>
      </c>
      <c r="H139" s="80">
        <v>287</v>
      </c>
      <c r="I139" s="80">
        <v>0</v>
      </c>
      <c r="J139" s="51" t="s">
        <v>107</v>
      </c>
      <c r="O139" s="6" t="s">
        <v>49</v>
      </c>
      <c r="P139" s="6"/>
      <c r="Q139" s="6"/>
      <c r="R139" s="6"/>
    </row>
    <row r="140" spans="1:18" ht="121.5" customHeight="1" x14ac:dyDescent="0.25">
      <c r="A140" s="112" t="s">
        <v>104</v>
      </c>
      <c r="B140" s="113"/>
      <c r="C140" s="42" t="s">
        <v>10</v>
      </c>
      <c r="D140" s="91">
        <f>D141+D142</f>
        <v>661.18000000000006</v>
      </c>
      <c r="E140" s="24">
        <f t="shared" ref="E140:I140" si="19">E141+E142</f>
        <v>74.94</v>
      </c>
      <c r="F140" s="24">
        <f t="shared" si="19"/>
        <v>132.24</v>
      </c>
      <c r="G140" s="24">
        <f t="shared" si="19"/>
        <v>167</v>
      </c>
      <c r="H140" s="24">
        <f t="shared" si="19"/>
        <v>287</v>
      </c>
      <c r="I140" s="24">
        <f t="shared" si="19"/>
        <v>0</v>
      </c>
      <c r="J140" s="113"/>
    </row>
    <row r="141" spans="1:18" ht="73.5" customHeight="1" x14ac:dyDescent="0.25">
      <c r="A141" s="112"/>
      <c r="B141" s="113"/>
      <c r="C141" s="42" t="s">
        <v>77</v>
      </c>
      <c r="D141" s="91">
        <f>E141+F141+G141+H141+I141</f>
        <v>661.18000000000006</v>
      </c>
      <c r="E141" s="24">
        <f t="shared" ref="E141:I141" si="20">E139</f>
        <v>74.94</v>
      </c>
      <c r="F141" s="24">
        <f t="shared" si="20"/>
        <v>132.24</v>
      </c>
      <c r="G141" s="24">
        <f t="shared" si="20"/>
        <v>167</v>
      </c>
      <c r="H141" s="24">
        <f t="shared" si="20"/>
        <v>287</v>
      </c>
      <c r="I141" s="24">
        <f t="shared" si="20"/>
        <v>0</v>
      </c>
      <c r="J141" s="113"/>
    </row>
    <row r="142" spans="1:18" s="3" customFormat="1" ht="30" customHeight="1" x14ac:dyDescent="0.25">
      <c r="A142" s="112"/>
      <c r="B142" s="113"/>
      <c r="C142" s="42" t="s">
        <v>7</v>
      </c>
      <c r="D142" s="91">
        <f>E142+F142+G142+H142+I142</f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113"/>
    </row>
    <row r="143" spans="1:18" ht="18.75" x14ac:dyDescent="0.25">
      <c r="A143" s="103" t="s">
        <v>13</v>
      </c>
      <c r="B143" s="103"/>
      <c r="C143" s="103"/>
      <c r="D143" s="103"/>
      <c r="E143" s="103"/>
      <c r="F143" s="103"/>
      <c r="G143" s="103"/>
      <c r="H143" s="103"/>
      <c r="I143" s="103"/>
      <c r="J143" s="103"/>
    </row>
    <row r="144" spans="1:18" ht="126.6" customHeight="1" x14ac:dyDescent="0.25">
      <c r="A144" s="11" t="s">
        <v>14</v>
      </c>
      <c r="B144" s="33" t="s">
        <v>58</v>
      </c>
      <c r="C144" s="33" t="s">
        <v>77</v>
      </c>
      <c r="D144" s="89">
        <f t="shared" ref="D144:D148" si="21">E144+F144+G144+H144+I144</f>
        <v>18134.980000000003</v>
      </c>
      <c r="E144" s="51">
        <v>3239</v>
      </c>
      <c r="F144" s="69">
        <v>2941.61</v>
      </c>
      <c r="G144" s="83">
        <v>3871.19</v>
      </c>
      <c r="H144" s="79">
        <v>4041.59</v>
      </c>
      <c r="I144" s="79">
        <v>4041.59</v>
      </c>
      <c r="J144" s="11" t="s">
        <v>94</v>
      </c>
      <c r="O144" s="97"/>
      <c r="P144" s="97"/>
      <c r="Q144" s="97"/>
    </row>
    <row r="145" spans="1:19" ht="114" customHeight="1" x14ac:dyDescent="0.25">
      <c r="A145" s="11" t="s">
        <v>15</v>
      </c>
      <c r="B145" s="33" t="s">
        <v>58</v>
      </c>
      <c r="C145" s="33" t="s">
        <v>77</v>
      </c>
      <c r="D145" s="89">
        <f t="shared" si="21"/>
        <v>57420.740000000005</v>
      </c>
      <c r="E145" s="33">
        <v>10509.79</v>
      </c>
      <c r="F145" s="69">
        <v>10936.86</v>
      </c>
      <c r="G145" s="79">
        <v>11585.15</v>
      </c>
      <c r="H145" s="79">
        <v>12194.47</v>
      </c>
      <c r="I145" s="79">
        <v>12194.47</v>
      </c>
      <c r="J145" s="47" t="s">
        <v>111</v>
      </c>
      <c r="O145" s="6">
        <v>-1</v>
      </c>
      <c r="P145" s="6"/>
      <c r="Q145" s="6"/>
      <c r="R145" s="6"/>
    </row>
    <row r="146" spans="1:19" ht="75.599999999999994" customHeight="1" x14ac:dyDescent="0.25">
      <c r="A146" s="53" t="s">
        <v>109</v>
      </c>
      <c r="B146" s="50"/>
      <c r="C146" s="50" t="s">
        <v>77</v>
      </c>
      <c r="D146" s="89">
        <f t="shared" si="21"/>
        <v>545</v>
      </c>
      <c r="E146" s="50">
        <v>495</v>
      </c>
      <c r="F146" s="50">
        <v>0</v>
      </c>
      <c r="G146" s="50">
        <v>0</v>
      </c>
      <c r="H146" s="16">
        <v>50</v>
      </c>
      <c r="I146" s="50">
        <v>0</v>
      </c>
      <c r="J146" s="51" t="s">
        <v>111</v>
      </c>
      <c r="O146" s="6"/>
      <c r="P146" s="6"/>
      <c r="Q146" s="6"/>
      <c r="R146" s="6"/>
    </row>
    <row r="147" spans="1:19" ht="101.25" customHeight="1" x14ac:dyDescent="0.25">
      <c r="A147" s="11" t="s">
        <v>35</v>
      </c>
      <c r="B147" s="33" t="s">
        <v>58</v>
      </c>
      <c r="C147" s="33" t="s">
        <v>77</v>
      </c>
      <c r="D147" s="89">
        <f t="shared" si="21"/>
        <v>576.63</v>
      </c>
      <c r="E147" s="51">
        <v>133.04</v>
      </c>
      <c r="F147" s="16">
        <v>116.47</v>
      </c>
      <c r="G147" s="79">
        <v>144.52000000000001</v>
      </c>
      <c r="H147" s="80">
        <v>182.6</v>
      </c>
      <c r="I147" s="79">
        <v>0</v>
      </c>
      <c r="J147" s="51" t="s">
        <v>107</v>
      </c>
      <c r="O147" s="98" t="s">
        <v>147</v>
      </c>
      <c r="P147" s="98"/>
      <c r="Q147" s="98"/>
      <c r="R147" s="98"/>
      <c r="S147" s="4"/>
    </row>
    <row r="148" spans="1:19" ht="220.15" customHeight="1" x14ac:dyDescent="0.25">
      <c r="A148" s="11" t="s">
        <v>16</v>
      </c>
      <c r="B148" s="33" t="s">
        <v>58</v>
      </c>
      <c r="C148" s="33" t="s">
        <v>7</v>
      </c>
      <c r="D148" s="89">
        <f t="shared" si="21"/>
        <v>15897.81</v>
      </c>
      <c r="E148" s="51">
        <v>2392.0300000000002</v>
      </c>
      <c r="F148" s="69">
        <v>3213.59</v>
      </c>
      <c r="G148" s="79">
        <v>2718.67</v>
      </c>
      <c r="H148" s="79">
        <v>3712.46</v>
      </c>
      <c r="I148" s="79">
        <v>3861.06</v>
      </c>
      <c r="J148" s="33" t="s">
        <v>107</v>
      </c>
    </row>
    <row r="149" spans="1:19" ht="48.75" customHeight="1" x14ac:dyDescent="0.25">
      <c r="A149" s="99" t="s">
        <v>17</v>
      </c>
      <c r="B149" s="100" t="s">
        <v>58</v>
      </c>
      <c r="C149" s="35" t="s">
        <v>10</v>
      </c>
      <c r="D149" s="88">
        <f>D150+D151</f>
        <v>92575.16</v>
      </c>
      <c r="E149" s="35">
        <f t="shared" ref="E149:I149" si="22">E150+E151</f>
        <v>16768.86</v>
      </c>
      <c r="F149" s="23">
        <f>F150+F151</f>
        <v>17208.53</v>
      </c>
      <c r="G149" s="71">
        <f t="shared" si="22"/>
        <v>18319.53</v>
      </c>
      <c r="H149" s="35">
        <f t="shared" si="22"/>
        <v>20181.12</v>
      </c>
      <c r="I149" s="35">
        <f t="shared" si="22"/>
        <v>20097.12</v>
      </c>
      <c r="J149" s="96"/>
    </row>
    <row r="150" spans="1:19" ht="33" customHeight="1" x14ac:dyDescent="0.25">
      <c r="A150" s="99"/>
      <c r="B150" s="100"/>
      <c r="C150" s="35" t="s">
        <v>77</v>
      </c>
      <c r="D150" s="23">
        <f>E150+F150+G150+H150+I150</f>
        <v>76677.350000000006</v>
      </c>
      <c r="E150" s="23">
        <f>E144+E145+E147+E146</f>
        <v>14376.830000000002</v>
      </c>
      <c r="F150" s="23">
        <f t="shared" ref="F150:I150" si="23">F144+F145+F147+F146</f>
        <v>13994.94</v>
      </c>
      <c r="G150" s="23">
        <f t="shared" si="23"/>
        <v>15600.86</v>
      </c>
      <c r="H150" s="23">
        <f t="shared" si="23"/>
        <v>16468.66</v>
      </c>
      <c r="I150" s="23">
        <f t="shared" si="23"/>
        <v>16236.06</v>
      </c>
      <c r="J150" s="96"/>
    </row>
    <row r="151" spans="1:19" ht="30" customHeight="1" x14ac:dyDescent="0.25">
      <c r="A151" s="99"/>
      <c r="B151" s="100"/>
      <c r="C151" s="35" t="s">
        <v>7</v>
      </c>
      <c r="D151" s="23">
        <f>E151+F151+G151+H151+I151</f>
        <v>15897.81</v>
      </c>
      <c r="E151" s="23">
        <f>E148</f>
        <v>2392.0300000000002</v>
      </c>
      <c r="F151" s="23">
        <f>F148</f>
        <v>3213.59</v>
      </c>
      <c r="G151" s="23">
        <f>G148</f>
        <v>2718.67</v>
      </c>
      <c r="H151" s="23">
        <f>H148</f>
        <v>3712.46</v>
      </c>
      <c r="I151" s="23">
        <f>I148</f>
        <v>3861.06</v>
      </c>
      <c r="J151" s="96"/>
      <c r="K151" s="101"/>
      <c r="L151" s="102"/>
      <c r="M151" s="102"/>
      <c r="N151" s="102"/>
    </row>
    <row r="152" spans="1:19" ht="27" customHeight="1" x14ac:dyDescent="0.25">
      <c r="A152" s="93" t="s">
        <v>18</v>
      </c>
      <c r="B152" s="93" t="s">
        <v>58</v>
      </c>
      <c r="C152" s="42" t="s">
        <v>10</v>
      </c>
      <c r="D152" s="24">
        <f>D153+D154+D155</f>
        <v>2099993.7800000003</v>
      </c>
      <c r="E152" s="24">
        <f>E153+E154+E155</f>
        <v>350130.10000000003</v>
      </c>
      <c r="F152" s="24">
        <f t="shared" ref="F152" si="24">F153+F154+F155</f>
        <v>374800.51999999996</v>
      </c>
      <c r="G152" s="24">
        <f>G153+G154+G155</f>
        <v>407141.59</v>
      </c>
      <c r="H152" s="24">
        <f>H153+H154+H155</f>
        <v>486475.67</v>
      </c>
      <c r="I152" s="24">
        <f>I153+I154+I155</f>
        <v>481445.89999999997</v>
      </c>
      <c r="J152" s="96"/>
    </row>
    <row r="153" spans="1:19" ht="30" customHeight="1" x14ac:dyDescent="0.25">
      <c r="A153" s="94"/>
      <c r="B153" s="94"/>
      <c r="C153" s="42" t="s">
        <v>77</v>
      </c>
      <c r="D153" s="24">
        <f>E153+F153+G153+H153+I153</f>
        <v>800706.85000000009</v>
      </c>
      <c r="E153" s="24">
        <f>E51+E107+E134+E141+E150</f>
        <v>139001.5</v>
      </c>
      <c r="F153" s="24">
        <f>F51+F107+F134+F141+F150</f>
        <v>145406.09</v>
      </c>
      <c r="G153" s="24">
        <f>G51+G107+G134+G141+G150</f>
        <v>167218.63</v>
      </c>
      <c r="H153" s="24">
        <f t="shared" ref="H153:I153" si="25">H51+H107+H134+H141+H150</f>
        <v>183040.32</v>
      </c>
      <c r="I153" s="24">
        <f t="shared" si="25"/>
        <v>166040.31</v>
      </c>
      <c r="J153" s="96"/>
    </row>
    <row r="154" spans="1:19" ht="26.25" customHeight="1" x14ac:dyDescent="0.25">
      <c r="A154" s="94"/>
      <c r="B154" s="94"/>
      <c r="C154" s="42" t="s">
        <v>7</v>
      </c>
      <c r="D154" s="24">
        <f t="shared" ref="D154:D155" si="26">E154+F154+G154+H154+I154</f>
        <v>1165515.24</v>
      </c>
      <c r="E154" s="24">
        <f>E52+E108+E136+E142+E151</f>
        <v>200361.7</v>
      </c>
      <c r="F154" s="24">
        <f>F52+F108+F136+F142+F151</f>
        <v>197957.69999999998</v>
      </c>
      <c r="G154" s="24">
        <f>G52+G108+G136+G142+G151</f>
        <v>212897.80000000002</v>
      </c>
      <c r="H154" s="24">
        <f>H52+H108+H136+H142+H151</f>
        <v>271790.55</v>
      </c>
      <c r="I154" s="24">
        <f>I52+I108+I136+I142+I151</f>
        <v>282507.49</v>
      </c>
      <c r="J154" s="96"/>
    </row>
    <row r="155" spans="1:19" ht="22.9" customHeight="1" x14ac:dyDescent="0.25">
      <c r="A155" s="95"/>
      <c r="B155" s="95"/>
      <c r="C155" s="25" t="s">
        <v>51</v>
      </c>
      <c r="D155" s="24">
        <f t="shared" si="26"/>
        <v>133771.69</v>
      </c>
      <c r="E155" s="26">
        <f>E135+E109</f>
        <v>10766.9</v>
      </c>
      <c r="F155" s="26">
        <f t="shared" ref="F155:I155" si="27">F135+F109</f>
        <v>31436.73</v>
      </c>
      <c r="G155" s="26">
        <f t="shared" si="27"/>
        <v>27025.16</v>
      </c>
      <c r="H155" s="26">
        <f t="shared" si="27"/>
        <v>31644.799999999999</v>
      </c>
      <c r="I155" s="26">
        <f t="shared" si="27"/>
        <v>32898.1</v>
      </c>
      <c r="J155" s="22"/>
    </row>
    <row r="157" spans="1:19" x14ac:dyDescent="0.25">
      <c r="E157" s="14"/>
      <c r="F157" s="14"/>
      <c r="G157" s="14"/>
      <c r="H157" s="14"/>
      <c r="I157" s="14"/>
    </row>
    <row r="158" spans="1:19" x14ac:dyDescent="0.25">
      <c r="F158" s="1">
        <v>52</v>
      </c>
    </row>
  </sheetData>
  <mergeCells count="95">
    <mergeCell ref="H9:L9"/>
    <mergeCell ref="E1:J1"/>
    <mergeCell ref="E6:J6"/>
    <mergeCell ref="H7:L7"/>
    <mergeCell ref="H8:L8"/>
    <mergeCell ref="H10:K10"/>
    <mergeCell ref="A11:J11"/>
    <mergeCell ref="A13:A14"/>
    <mergeCell ref="B13:B14"/>
    <mergeCell ref="C13:C14"/>
    <mergeCell ref="D13:D14"/>
    <mergeCell ref="E13:I13"/>
    <mergeCell ref="J13:J14"/>
    <mergeCell ref="A15:J15"/>
    <mergeCell ref="A16:J16"/>
    <mergeCell ref="K18:N18"/>
    <mergeCell ref="O18:Q18"/>
    <mergeCell ref="K19:N19"/>
    <mergeCell ref="O19:R19"/>
    <mergeCell ref="A37:J37"/>
    <mergeCell ref="O38:Q38"/>
    <mergeCell ref="K41:N41"/>
    <mergeCell ref="K44:N44"/>
    <mergeCell ref="O44:Q44"/>
    <mergeCell ref="A20:J20"/>
    <mergeCell ref="O21:Q21"/>
    <mergeCell ref="A22:J22"/>
    <mergeCell ref="O24:Q24"/>
    <mergeCell ref="K36:N36"/>
    <mergeCell ref="O36:Q36"/>
    <mergeCell ref="A67:J67"/>
    <mergeCell ref="O47:Q47"/>
    <mergeCell ref="A50:A52"/>
    <mergeCell ref="J50:J52"/>
    <mergeCell ref="A53:J53"/>
    <mergeCell ref="A54:J54"/>
    <mergeCell ref="K55:N55"/>
    <mergeCell ref="O55:Q55"/>
    <mergeCell ref="K56:N56"/>
    <mergeCell ref="O56:R56"/>
    <mergeCell ref="A61:J61"/>
    <mergeCell ref="O65:Q65"/>
    <mergeCell ref="A66:J66"/>
    <mergeCell ref="A48:J48"/>
    <mergeCell ref="O68:R68"/>
    <mergeCell ref="J69:J86"/>
    <mergeCell ref="O69:Q69"/>
    <mergeCell ref="O89:P89"/>
    <mergeCell ref="K90:N90"/>
    <mergeCell ref="O90:R90"/>
    <mergeCell ref="A91:J91"/>
    <mergeCell ref="B93:B100"/>
    <mergeCell ref="C93:C100"/>
    <mergeCell ref="J93:J100"/>
    <mergeCell ref="A101:A102"/>
    <mergeCell ref="J101:J102"/>
    <mergeCell ref="K123:N123"/>
    <mergeCell ref="O101:Q101"/>
    <mergeCell ref="A106:A109"/>
    <mergeCell ref="B106:B109"/>
    <mergeCell ref="J106:J108"/>
    <mergeCell ref="A110:J110"/>
    <mergeCell ref="A111:J111"/>
    <mergeCell ref="O112:R112"/>
    <mergeCell ref="A115:A116"/>
    <mergeCell ref="J115:J116"/>
    <mergeCell ref="O120:R120"/>
    <mergeCell ref="A122:J122"/>
    <mergeCell ref="A104:J104"/>
    <mergeCell ref="A113:J113"/>
    <mergeCell ref="A117:J117"/>
    <mergeCell ref="A143:J143"/>
    <mergeCell ref="A124:J124"/>
    <mergeCell ref="A126:J126"/>
    <mergeCell ref="A129:J129"/>
    <mergeCell ref="O130:Q130"/>
    <mergeCell ref="A131:J131"/>
    <mergeCell ref="A133:A136"/>
    <mergeCell ref="B133:B136"/>
    <mergeCell ref="J133:J136"/>
    <mergeCell ref="K136:N136"/>
    <mergeCell ref="A137:J137"/>
    <mergeCell ref="A138:J138"/>
    <mergeCell ref="A140:A142"/>
    <mergeCell ref="B140:B142"/>
    <mergeCell ref="J140:J142"/>
    <mergeCell ref="A152:A155"/>
    <mergeCell ref="B152:B155"/>
    <mergeCell ref="J152:J154"/>
    <mergeCell ref="O144:Q144"/>
    <mergeCell ref="O147:R147"/>
    <mergeCell ref="A149:A151"/>
    <mergeCell ref="B149:B151"/>
    <mergeCell ref="J149:J151"/>
    <mergeCell ref="K151:N151"/>
  </mergeCells>
  <pageMargins left="0.70866141732283472" right="0.70866141732283472" top="0.74803149606299213" bottom="0.74803149606299213" header="0.31496062992125984" footer="0.31496062992125984"/>
  <pageSetup paperSize="9" scale="6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ресурсное № 1</vt:lpstr>
      <vt:lpstr>'ресурсное №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Statist</cp:lastModifiedBy>
  <cp:lastPrinted>2023-03-21T23:14:31Z</cp:lastPrinted>
  <dcterms:created xsi:type="dcterms:W3CDTF">2016-03-20T11:38:56Z</dcterms:created>
  <dcterms:modified xsi:type="dcterms:W3CDTF">2023-03-30T01:10:12Z</dcterms:modified>
</cp:coreProperties>
</file>